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โครงการและงบประมาณรายจ่ายประจำปี (แบบ คง.)\โครงการและงบประมาณรายจ่ายประจำปี 2565 (แบบ คง.)\"/>
    </mc:Choice>
  </mc:AlternateContent>
  <xr:revisionPtr revIDLastSave="0" documentId="13_ncr:1_{67478920-7AD2-4A90-942B-6F145DA59CB1}" xr6:coauthVersionLast="47" xr6:coauthVersionMax="47" xr10:uidLastSave="{00000000-0000-0000-0000-000000000000}"/>
  <bookViews>
    <workbookView xWindow="-108" yWindow="-108" windowWidth="23256" windowHeight="12456" tabRatio="909" firstSheet="7" activeTab="10" xr2:uid="{00000000-000D-0000-FFFF-FFFF00000000}"/>
  </bookViews>
  <sheets>
    <sheet name="ต.ย.แผนปฏิบัติงาน" sheetId="7" state="hidden" r:id="rId1"/>
    <sheet name="แบบรายงานแผน" sheetId="5" state="hidden" r:id="rId2"/>
    <sheet name="ต.ย.อบรมจังหวัด" sheetId="18" state="hidden" r:id="rId3"/>
    <sheet name="อบรมจังหวัด" sheetId="17" state="hidden" r:id="rId4"/>
    <sheet name="ต.ย.แผนการใช้จ่าย" sheetId="8" state="hidden" r:id="rId5"/>
    <sheet name="เป้าหมายแผน-ผล" sheetId="10" state="hidden" r:id="rId6"/>
    <sheet name="Sheet3" sheetId="13" state="hidden" r:id="rId7"/>
    <sheet name="ปฏิบัติงานโครงการ" sheetId="15" r:id="rId8"/>
    <sheet name="แผนเงินโครงการ" sheetId="19" r:id="rId9"/>
    <sheet name="อบรมโครงการ" sheetId="23" r:id="rId10"/>
    <sheet name="ปฏิบัติงานจังหวัด" sheetId="16" r:id="rId11"/>
    <sheet name="แผนเงินจังหวัด" sheetId="20" r:id="rId12"/>
    <sheet name="Sheet4" sheetId="25" r:id="rId13"/>
    <sheet name="Sheet1" sheetId="21" state="hidden" r:id="rId14"/>
  </sheets>
  <definedNames>
    <definedName name="_xlnm.Print_Area" localSheetId="4">ต.ย.แผนการใช้จ่าย!$A$1:$P$26</definedName>
    <definedName name="_xlnm.Print_Area" localSheetId="0">ต.ย.แผนปฏิบัติงาน!$A$1:$R$25</definedName>
    <definedName name="_xlnm.Print_Area" localSheetId="1">แบบรายงานแผน!$A$1:$R$23</definedName>
    <definedName name="_xlnm.Print_Area" localSheetId="5">'เป้าหมายแผน-ผล'!$A$1:$I$12</definedName>
    <definedName name="_xlnm.Print_Titles" localSheetId="4">ต.ย.แผนการใช้จ่าย!$3:$6</definedName>
    <definedName name="_xlnm.Print_Titles" localSheetId="7">ปฏิบัติงานโครงการ!$3:$6</definedName>
    <definedName name="_xlnm.Print_Titles" localSheetId="10">ปฏิบัติงานจังหวัด!$3:$6</definedName>
    <definedName name="_xlnm.Print_Titles" localSheetId="8">แผนเงินโครงการ!$3:$6</definedName>
    <definedName name="_xlnm.Print_Titles" localSheetId="11">แผนเงินจังหวัด!$4:$7</definedName>
    <definedName name="_xlnm.Print_Titles" localSheetId="9">อบรมโครงการ!$3:$6</definedName>
  </definedNames>
  <calcPr calcId="181029"/>
</workbook>
</file>

<file path=xl/calcChain.xml><?xml version="1.0" encoding="utf-8"?>
<calcChain xmlns="http://schemas.openxmlformats.org/spreadsheetml/2006/main">
  <c r="C138" i="15" l="1"/>
  <c r="B8" i="20"/>
  <c r="C28" i="23" l="1"/>
  <c r="B52" i="19"/>
  <c r="C10" i="23" l="1"/>
  <c r="B31" i="19"/>
  <c r="Q36" i="19"/>
  <c r="B26" i="19"/>
  <c r="C333" i="15" l="1"/>
  <c r="C300" i="15" l="1"/>
  <c r="C507" i="15" l="1"/>
  <c r="C556" i="15"/>
  <c r="O389" i="15" l="1"/>
  <c r="N389" i="15"/>
  <c r="M389" i="15"/>
  <c r="L389" i="15"/>
  <c r="K389" i="15"/>
  <c r="J389" i="15"/>
  <c r="I389" i="15"/>
  <c r="H389" i="15"/>
  <c r="G389" i="15"/>
  <c r="F389" i="15"/>
  <c r="E389" i="15"/>
  <c r="B286" i="19" l="1"/>
  <c r="B274" i="19"/>
  <c r="B228" i="19"/>
  <c r="B227" i="19" s="1"/>
  <c r="B200" i="19"/>
  <c r="B199" i="19" s="1"/>
  <c r="B196" i="19"/>
  <c r="B195" i="19" s="1"/>
  <c r="B194" i="19" s="1"/>
  <c r="B186" i="19"/>
  <c r="B185" i="19" s="1"/>
  <c r="B184" i="19" s="1"/>
  <c r="B176" i="19"/>
  <c r="B175" i="19" s="1"/>
  <c r="B174" i="19" s="1"/>
  <c r="B168" i="19"/>
  <c r="B162" i="19"/>
  <c r="B155" i="19"/>
  <c r="B154" i="19" s="1"/>
  <c r="B153" i="19" s="1"/>
  <c r="B138" i="19"/>
  <c r="B137" i="19" s="1"/>
  <c r="B134" i="19"/>
  <c r="B133" i="19" s="1"/>
  <c r="B130" i="19"/>
  <c r="B129" i="19" s="1"/>
  <c r="B124" i="19"/>
  <c r="B123" i="19" s="1"/>
  <c r="B111" i="19"/>
  <c r="B110" i="19" s="1"/>
  <c r="B103" i="19"/>
  <c r="B97" i="19"/>
  <c r="B91" i="19"/>
  <c r="B88" i="19"/>
  <c r="B85" i="19"/>
  <c r="B81" i="19"/>
  <c r="B71" i="19"/>
  <c r="B70" i="19" s="1"/>
  <c r="B65" i="19"/>
  <c r="B64" i="19" s="1"/>
  <c r="B58" i="19"/>
  <c r="B57" i="19" s="1"/>
  <c r="B51" i="19"/>
  <c r="B38" i="19"/>
  <c r="B37" i="19" s="1"/>
  <c r="B30" i="19"/>
  <c r="B25" i="19"/>
  <c r="B18" i="19"/>
  <c r="B11" i="19"/>
  <c r="B10" i="19" s="1"/>
  <c r="C733" i="15"/>
  <c r="C757" i="15"/>
  <c r="C555" i="15"/>
  <c r="C506" i="15"/>
  <c r="C503" i="15"/>
  <c r="C502" i="15" s="1"/>
  <c r="C501" i="15" s="1"/>
  <c r="C482" i="15"/>
  <c r="C481" i="15" s="1"/>
  <c r="C480" i="15" s="1"/>
  <c r="C472" i="15"/>
  <c r="C471" i="15" s="1"/>
  <c r="C470" i="15" s="1"/>
  <c r="C458" i="15"/>
  <c r="C464" i="15"/>
  <c r="C449" i="15"/>
  <c r="C448" i="15" s="1"/>
  <c r="C447" i="15" s="1"/>
  <c r="C398" i="15"/>
  <c r="C397" i="15" s="1"/>
  <c r="C391" i="15"/>
  <c r="C390" i="15" s="1"/>
  <c r="C375" i="15"/>
  <c r="C374" i="15" s="1"/>
  <c r="C369" i="15"/>
  <c r="C368" i="15" s="1"/>
  <c r="C356" i="15"/>
  <c r="C355" i="15" s="1"/>
  <c r="C327" i="15"/>
  <c r="C321" i="15"/>
  <c r="C312" i="15"/>
  <c r="C309" i="15"/>
  <c r="C230" i="15"/>
  <c r="C229" i="15" s="1"/>
  <c r="C215" i="15"/>
  <c r="C214" i="15" s="1"/>
  <c r="C208" i="15"/>
  <c r="C207" i="15" s="1"/>
  <c r="C200" i="15"/>
  <c r="C199" i="15" s="1"/>
  <c r="C181" i="15"/>
  <c r="C54" i="15"/>
  <c r="C53" i="15" s="1"/>
  <c r="C48" i="15"/>
  <c r="C47" i="15" s="1"/>
  <c r="C40" i="15"/>
  <c r="C11" i="15"/>
  <c r="C10" i="15" s="1"/>
  <c r="C7" i="16"/>
  <c r="H7" i="19"/>
  <c r="G7" i="19"/>
  <c r="F7" i="19"/>
  <c r="E7" i="19"/>
  <c r="D7" i="19"/>
  <c r="C7" i="19"/>
  <c r="N7" i="19"/>
  <c r="M7" i="19"/>
  <c r="L7" i="19"/>
  <c r="K7" i="19"/>
  <c r="J7" i="19"/>
  <c r="I7" i="19"/>
  <c r="D7" i="8"/>
  <c r="H7" i="8"/>
  <c r="L7" i="8"/>
  <c r="D8" i="8"/>
  <c r="E8" i="8"/>
  <c r="C8" i="8" s="1"/>
  <c r="F8" i="8"/>
  <c r="F7" i="8" s="1"/>
  <c r="G8" i="8"/>
  <c r="G7" i="8" s="1"/>
  <c r="H8" i="8"/>
  <c r="I8" i="8"/>
  <c r="J8" i="8"/>
  <c r="K8" i="8"/>
  <c r="L8" i="8"/>
  <c r="M8" i="8"/>
  <c r="M7" i="8" s="1"/>
  <c r="N8" i="8"/>
  <c r="N7" i="8" s="1"/>
  <c r="O8" i="8"/>
  <c r="C9" i="8"/>
  <c r="C10" i="8"/>
  <c r="C11" i="8"/>
  <c r="C12" i="8"/>
  <c r="D13" i="8"/>
  <c r="E13" i="8"/>
  <c r="F13" i="8"/>
  <c r="C13" i="8" s="1"/>
  <c r="G13" i="8"/>
  <c r="H13" i="8"/>
  <c r="I13" i="8"/>
  <c r="J13" i="8"/>
  <c r="K13" i="8"/>
  <c r="L13" i="8"/>
  <c r="M13" i="8"/>
  <c r="N13" i="8"/>
  <c r="O13" i="8"/>
  <c r="C14" i="8"/>
  <c r="C15" i="8"/>
  <c r="C16" i="8"/>
  <c r="C17" i="8"/>
  <c r="D18" i="8"/>
  <c r="E18" i="8"/>
  <c r="E7" i="8"/>
  <c r="C7" i="8" s="1"/>
  <c r="F18" i="8"/>
  <c r="G18" i="8"/>
  <c r="H18" i="8"/>
  <c r="I18" i="8"/>
  <c r="I7" i="8"/>
  <c r="J18" i="8"/>
  <c r="K18" i="8"/>
  <c r="L18" i="8"/>
  <c r="M18" i="8"/>
  <c r="N18" i="8"/>
  <c r="O18" i="8"/>
  <c r="C19" i="8"/>
  <c r="C20" i="8"/>
  <c r="C21" i="8"/>
  <c r="C22" i="8"/>
  <c r="D23" i="8"/>
  <c r="C23" i="8" s="1"/>
  <c r="C27" i="8" s="1"/>
  <c r="E23" i="8"/>
  <c r="F23" i="8"/>
  <c r="G23" i="8"/>
  <c r="H23" i="8"/>
  <c r="I23" i="8"/>
  <c r="J23" i="8"/>
  <c r="K23" i="8"/>
  <c r="L23" i="8"/>
  <c r="M23" i="8"/>
  <c r="N23" i="8"/>
  <c r="O23" i="8"/>
  <c r="D8" i="7"/>
  <c r="D9" i="7"/>
  <c r="D19" i="7"/>
  <c r="D22" i="7"/>
  <c r="O7" i="8"/>
  <c r="J7" i="8"/>
  <c r="K7" i="8"/>
  <c r="C18" i="8"/>
  <c r="B160" i="19" l="1"/>
  <c r="B159" i="19" s="1"/>
  <c r="B158" i="19" s="1"/>
  <c r="B9" i="19"/>
  <c r="B8" i="19" s="1"/>
  <c r="C299" i="15"/>
  <c r="C298" i="15" s="1"/>
  <c r="C732" i="15"/>
  <c r="C505" i="15" s="1"/>
  <c r="B80" i="19"/>
  <c r="B79" i="19" s="1"/>
  <c r="B24" i="19" s="1"/>
  <c r="B273" i="19"/>
  <c r="B198" i="19" s="1"/>
  <c r="C456" i="15"/>
  <c r="C455" i="15" s="1"/>
  <c r="C454" i="15" s="1"/>
  <c r="C180" i="15"/>
  <c r="C9" i="15"/>
  <c r="C8" i="15" s="1"/>
  <c r="B7" i="19" l="1"/>
  <c r="C46" i="15"/>
  <c r="C7" i="15" s="1"/>
</calcChain>
</file>

<file path=xl/sharedStrings.xml><?xml version="1.0" encoding="utf-8"?>
<sst xmlns="http://schemas.openxmlformats.org/spreadsheetml/2006/main" count="2979" uniqueCount="858">
  <si>
    <t xml:space="preserve"> </t>
  </si>
  <si>
    <t>ปริมาณงาน</t>
  </si>
  <si>
    <t>งบประมาณ</t>
  </si>
  <si>
    <t>ผู้รับผิดชอบ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</si>
  <si>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</si>
  <si>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</si>
  <si>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</si>
  <si>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</si>
  <si>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</si>
  <si>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</si>
  <si>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</si>
  <si>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</si>
  <si>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</si>
  <si>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กค.</t>
  </si>
  <si>
    <t>สค.</t>
  </si>
  <si>
    <t>กย.</t>
  </si>
  <si>
    <t>(ตัวอย่าง)</t>
  </si>
  <si>
    <t>งาน/โครงการ/กิจกรรม/ขั้นตอน</t>
  </si>
  <si>
    <t>(บาท)</t>
  </si>
  <si>
    <t>ดำเนินการ</t>
  </si>
  <si>
    <t xml:space="preserve">สถานที่
</t>
  </si>
  <si>
    <t>ให้ระบุตำบลหรือหมู่บ้านให้ชัดเจน</t>
  </si>
  <si>
    <t xml:space="preserve">            ในการจัดทำแผนขอให้ทุกหน่วยงานระบุรายละเอียดข้อมูลต่าง ๆ ดังนี้</t>
  </si>
  <si>
    <t>อ.เฉลิม...</t>
  </si>
  <si>
    <t>อ.บาง...</t>
  </si>
  <si>
    <t>อ.ดอน...</t>
  </si>
  <si>
    <t>นาย.....</t>
  </si>
  <si>
    <t>นาย....(หลัก)</t>
  </si>
  <si>
    <t>อ.หนอง...</t>
  </si>
  <si>
    <t>นาง...</t>
  </si>
  <si>
    <t>สนง.กษจ.</t>
  </si>
  <si>
    <t>นาย...</t>
  </si>
  <si>
    <t xml:space="preserve"> -</t>
  </si>
  <si>
    <t>การจัดทำแผนปฏิบัติงานประจำปีของหน่วยงาน เป็นขั้นตอนที่สำคัญในการวางแผนของทุกหน่วยงาน</t>
  </si>
  <si>
    <t xml:space="preserve">กลุ่มจังหวัด และโครงการตามงบพัฒนาท้องถิ่น ตามที่ได้รับอนุมัติจัดสรรให้ดำเนินการด้วย </t>
  </si>
  <si>
    <t xml:space="preserve">ปฏิบัติงานของหน่วยงานนั้น </t>
  </si>
  <si>
    <t>เพื่อใช้ในการประเมินผลการปฏิบัติราชการและถ่ายทอดตัวชี้วัดสู่รายบุคคล เพื่อให้เกิดประโยชน์อย่างสูงในการ</t>
  </si>
  <si>
    <t xml:space="preserve">บริหารจัดการภาครัฐ (PMQA) </t>
  </si>
  <si>
    <t>ของแต่ละหน่วยงาน รวมถึงให้ระบุงานที่หน่วยงานต้องการปรับปรุงและพัฒนา ตามระบบการพัฒนาคุณภาพ</t>
  </si>
  <si>
    <t>และงานตามภารกิจ โดยระบุชื่อหน่วยงานที่มอบหมายให้ชัดเจน ได้แก่ งานมอบหมายเป็นพิเศษจากกรม เขต</t>
  </si>
  <si>
    <t>ให้ระบุชื่อแรกเป็นผู้รับผิดชอบหลัก</t>
  </si>
  <si>
    <t>งาน/โครงการ</t>
  </si>
  <si>
    <t>ก.</t>
  </si>
  <si>
    <t>แผนการดำเนินการ(๖)</t>
  </si>
  <si>
    <t>งานตามภารกิจพื้นฐาน</t>
  </si>
  <si>
    <t>ข.</t>
  </si>
  <si>
    <t>งานที่ได้รับมอบหมาย</t>
  </si>
  <si>
    <t>ค.</t>
  </si>
  <si>
    <t xml:space="preserve"> - </t>
  </si>
  <si>
    <t>อ.ม่วง,อ.เมือง</t>
  </si>
  <si>
    <t>อ.พล...</t>
  </si>
  <si>
    <t>อ.สอง...</t>
  </si>
  <si>
    <t>น.ส....</t>
  </si>
  <si>
    <t>ขอให้ทุกหน่วยงานจัดทำแผนปฏิบัติงานประจำปี ระดับกอง/สำนัก/เขต/จังหวัด/ศูนย์ปฏิบัติการ</t>
  </si>
  <si>
    <t>โครงการประจำปี</t>
  </si>
  <si>
    <t>โครงการตามแผนพัฒนาจังหวัด/กลุ่มจังหวัด</t>
  </si>
  <si>
    <t xml:space="preserve"> โครงการตามงบพัฒนาท้องถิ่น</t>
  </si>
  <si>
    <t>โครงการตามงบพัฒนาท้องถิ่น</t>
  </si>
  <si>
    <t xml:space="preserve"> โครงการประจำปี</t>
  </si>
  <si>
    <t>รวมทั้งสิ้น</t>
  </si>
  <si>
    <t xml:space="preserve"> โครงการ/กิจกรรม 
เรื่อง/รายการ</t>
  </si>
  <si>
    <t xml:space="preserve">
งบรายจ่าย</t>
  </si>
  <si>
    <t>งานตามภารกิจ
(งบบริหารจัดการ)</t>
  </si>
  <si>
    <t>รวมงบประมาณ</t>
  </si>
  <si>
    <t>หน่วย:บาท</t>
  </si>
  <si>
    <t>หน่วยงาน...............................................................................................</t>
  </si>
  <si>
    <t xml:space="preserve">                                                                                                   กองแผนงาน </t>
  </si>
  <si>
    <t>(2)</t>
  </si>
  <si>
    <t>(3)</t>
  </si>
  <si>
    <t>(4)</t>
  </si>
  <si>
    <t>(5)</t>
  </si>
  <si>
    <t>(7)</t>
  </si>
  <si>
    <t xml:space="preserve">ก1 </t>
  </si>
  <si>
    <t>1. พัฒนาองค์กรเกษตรกร</t>
  </si>
  <si>
    <t xml:space="preserve">   1.1 พัฒนากลุ่ม</t>
  </si>
  <si>
    <t xml:space="preserve">   1.2 ถ่ายทอดความรู้</t>
  </si>
  <si>
    <t>2. โครงการอันเนื่องมาจากพระราชดำริ</t>
  </si>
  <si>
    <t xml:space="preserve">   2.1 คลินิกเกษตร</t>
  </si>
  <si>
    <t xml:space="preserve">ก2 </t>
  </si>
  <si>
    <t>1. ผลิตเกษตรอินทรีย์เพื่อพัฒนาอุตสาหกรรม</t>
  </si>
  <si>
    <t>ก3</t>
  </si>
  <si>
    <t>1. สัมมนา PW/DW/RW</t>
  </si>
  <si>
    <t>2. พัฒนาบุคลากรด้าน IT</t>
  </si>
  <si>
    <t>1 ครั้ง</t>
  </si>
  <si>
    <t>1. ขึ้นทะเบียนผู้ปลูกพืช (กรม)</t>
  </si>
  <si>
    <t>12 กลุ่ม</t>
  </si>
  <si>
    <t>2. จังหวัดเคลื่อนที่ (จังหวัด)</t>
  </si>
  <si>
    <t>3 ครั้ง</t>
  </si>
  <si>
    <t>3. ศูนย์ข้าวชุมชน (กรมการข้าว)</t>
  </si>
  <si>
    <t>5 จุด</t>
  </si>
  <si>
    <t>1,200 ราย</t>
  </si>
  <si>
    <t>250 ราย</t>
  </si>
  <si>
    <t>500 ไร่</t>
  </si>
  <si>
    <t>200 ราย</t>
  </si>
  <si>
    <t>20 คน</t>
  </si>
  <si>
    <t>5,000 ราย</t>
  </si>
  <si>
    <t>ก1</t>
  </si>
  <si>
    <t>1. …</t>
  </si>
  <si>
    <t>2. …</t>
  </si>
  <si>
    <t>ก2</t>
  </si>
  <si>
    <r>
      <t xml:space="preserve">ก. งาน/โครงการ </t>
    </r>
    <r>
      <rPr>
        <sz val="16"/>
        <rFont val="TH SarabunPSK"/>
        <family val="2"/>
      </rPr>
      <t xml:space="preserve">ให้ระบุชื่อโครงการพร้อมทั้งกิจกรรม/ขั้นตอนและวิธีการดำเนินงานให้ครบถ้วน </t>
    </r>
  </si>
  <si>
    <r>
      <t xml:space="preserve"> ข. งานตามภารกิจ</t>
    </r>
    <r>
      <rPr>
        <sz val="16"/>
        <rFont val="TH SarabunPSK"/>
        <family val="2"/>
      </rPr>
      <t xml:space="preserve"> ให้ระบุงานที่จะต้องดำเนินการตามบทบาทหน้าที่ ซึ่งปรากฏอยู่ในโครงสร้าง</t>
    </r>
  </si>
  <si>
    <r>
      <t>ค. งานที่ได้รับมอบหมาย</t>
    </r>
    <r>
      <rPr>
        <sz val="16"/>
        <rFont val="TH SarabunPSK"/>
        <family val="2"/>
      </rPr>
      <t xml:space="preserve"> ให้ระบุงานหรือภารกิจที่ได้รับมอบหมาย นอกเหนือไปจากงานโครงการ</t>
    </r>
  </si>
  <si>
    <r>
      <t>1) หน่วยงาน</t>
    </r>
    <r>
      <rPr>
        <sz val="16"/>
        <rFont val="TH SarabunPSK"/>
        <family val="2"/>
      </rPr>
      <t xml:space="preserve"> ให้ระบุชื่อหน่วยงาน (กอง/สำนัก/เขต/จังหวัด/อำเภอ/ศูนย์)  </t>
    </r>
  </si>
  <si>
    <t>2) งาน/โครงการ/กิจกรรม/ขั้นตอน</t>
  </si>
  <si>
    <r>
      <t>3) ปริมาณงาน</t>
    </r>
    <r>
      <rPr>
        <sz val="16"/>
        <rFont val="TH SarabunPSK"/>
        <family val="2"/>
      </rPr>
      <t xml:space="preserve"> ให้ระบุจำนวนและหน่วยวัดของงานที่จะทำในแต่ละกิจกรรม </t>
    </r>
  </si>
  <si>
    <r>
      <t xml:space="preserve">4) งบประมาณ </t>
    </r>
    <r>
      <rPr>
        <sz val="16"/>
        <rFont val="TH SarabunPSK"/>
        <family val="2"/>
      </rPr>
      <t>ให้ระบุจำนวนเงินที่จะต้องใช้ในแต่ละกิจกรรม ตามที่ได้รับอนุมัติจัดสรรให้ดำเนินการ</t>
    </r>
  </si>
  <si>
    <r>
      <t>5)</t>
    </r>
    <r>
      <rPr>
        <sz val="16"/>
        <rFont val="TH SarabunPSK"/>
        <family val="2"/>
      </rPr>
      <t xml:space="preserve">  </t>
    </r>
    <r>
      <rPr>
        <b/>
        <sz val="16"/>
        <rFont val="TH SarabunPSK"/>
        <family val="2"/>
      </rPr>
      <t>สถานที่ดำเนินการ</t>
    </r>
    <r>
      <rPr>
        <sz val="16"/>
        <rFont val="TH SarabunPSK"/>
        <family val="2"/>
      </rPr>
      <t xml:space="preserve"> ให้ระบุสถานที่จะดำเนินการ โดยระดับจังหวัดให้ระบุอำเภอ หากเป็นระดับอำเภอ</t>
    </r>
  </si>
  <si>
    <r>
      <t>6)  แผนการดำเนินงาน</t>
    </r>
    <r>
      <rPr>
        <sz val="16"/>
        <rFont val="TH SarabunPSK"/>
        <family val="2"/>
      </rPr>
      <t xml:space="preserve"> ให้ระบุปริมาณงานที่จะดำเนินงานในแต่ละช่วงเวลา ให้ชัดเจน</t>
    </r>
  </si>
  <si>
    <r>
      <t>7) ผู้รับผิดชอบ</t>
    </r>
    <r>
      <rPr>
        <sz val="16"/>
        <rFont val="TH SarabunPSK"/>
        <family val="2"/>
      </rPr>
      <t xml:space="preserve"> ให้ระบุชื่อผู้รับผิดชอบหลัก ในแต่ละโครงการ/กิจกรรม ให้ชัดเจน หากมีผู้รับผิดชอบหลายคน</t>
    </r>
  </si>
  <si>
    <t xml:space="preserve">ส่งกรมส่งเสริมการเกษตร จำนวน 1 ชุด และส่งไฟล์ข้อมูล ทางจดหมายอิเล็กทรอนิกส์ : plan30@doae.go.th </t>
  </si>
  <si>
    <t>งาน/โครงการ (คง.2)</t>
  </si>
  <si>
    <r>
      <t>หมายเหตุ</t>
    </r>
    <r>
      <rPr>
        <sz val="13.5"/>
        <rFont val="TH SarabunPSK"/>
        <family val="2"/>
      </rPr>
      <t xml:space="preserve"> 1. ให้จัดทำแผนการใช้จ่ายทุกงบรายจ่าย ตามงบประมาณที่ได้รับอนุมัติ ในแบบคง.2 และที่ได้รับอนุมัติเพิ่มเติมหรือระหว่างปี</t>
    </r>
  </si>
  <si>
    <t xml:space="preserve">             2. ให้มีความสอดคล้องเชื่อมโยงกับแผนปฏิบัติงานประจำปีของหน่วยงาน</t>
  </si>
  <si>
    <t>โดยมีรายละเอียดกิจกรรมตามที่ระบุอยู่ในแบบ คง.2 สำหรับโครงการที่ได้รับการจัดสรรจากงบพัฒนาจังหวัด/</t>
  </si>
  <si>
    <t xml:space="preserve">จังหวัด หน่วยงาน/องค์กรหรือแหล่งงบประมาณที่เกี่ยวข้อง </t>
  </si>
  <si>
    <t>เป้าหมาย</t>
  </si>
  <si>
    <t>รวม</t>
  </si>
  <si>
    <t>ไตรมาส 1</t>
  </si>
  <si>
    <t>ไตรมาส 2</t>
  </si>
  <si>
    <t>ไตรมาส 3</t>
  </si>
  <si>
    <t>ไตรมาส 4</t>
  </si>
  <si>
    <t>หน่วย : ร้อยละ</t>
  </si>
  <si>
    <r>
      <rPr>
        <b/>
        <sz val="16"/>
        <rFont val="TH SarabunPSK"/>
        <family val="2"/>
      </rPr>
      <t>กำหนดเป้าหมายแผนและการเบิกจ่ายเงินงบประมาณ</t>
    </r>
    <r>
      <rPr>
        <sz val="16"/>
        <rFont val="TH SarabunPSK"/>
        <family val="2"/>
      </rPr>
      <t xml:space="preserve"> แยกเป็นรายไตรมาส ดังนี้</t>
    </r>
  </si>
  <si>
    <t>หมายเหตุ</t>
  </si>
  <si>
    <t xml:space="preserve"> (1) แผนการเบิกจ่าย</t>
  </si>
  <si>
    <t xml:space="preserve"> (2) ผลการเบิกจ่าย</t>
  </si>
  <si>
    <r>
      <t>แนวทางการจัดทำแผนปฏิบัติงานประจำปี</t>
    </r>
    <r>
      <rPr>
        <u/>
        <sz val="16"/>
        <rFont val="TH SarabunPSK"/>
        <family val="2"/>
      </rPr>
      <t xml:space="preserve"> </t>
    </r>
    <r>
      <rPr>
        <b/>
        <u/>
        <sz val="16"/>
        <rFont val="TH SarabunPSK"/>
        <family val="2"/>
      </rPr>
      <t>2559</t>
    </r>
  </si>
  <si>
    <t>และผลสัมฤทธิ์ที่กำหนดไว้ สำหรับในปีงบประมาณ พ.ศ. 2559 ให้มอบหมายงานแก่ผู้รับผิดชอบเป็นรายบุคคล</t>
  </si>
  <si>
    <t>แผนการใช้จ่ายงบประมาณ ประจำปีงบประมาณ พ.ศ. 2559</t>
  </si>
  <si>
    <t>ปีงบประมาณ พ.ศ. 2559</t>
  </si>
  <si>
    <t>และเบิกจ่ายงบประมาณไตรมาสที่ 1 ของปีงบประมาณ พ.ศ. 2559 โดยเฉพาะการจัดซื้อ-จัดจ้าง</t>
  </si>
  <si>
    <t>เรื่อง/หลักสูตร</t>
  </si>
  <si>
    <t>ไตรมาสที่ 1</t>
  </si>
  <si>
    <t>ไตรมาสที่ 2</t>
  </si>
  <si>
    <t>ไตรมาสที่ 3</t>
  </si>
  <si>
    <t>ไตรมาสที่ 4</t>
  </si>
  <si>
    <t>แผนการใช้จ่ายงบประมาณ (๖)</t>
  </si>
  <si>
    <r>
      <rPr>
        <b/>
        <sz val="16"/>
        <rFont val="TH SarabunPSK"/>
        <family val="2"/>
      </rPr>
      <t>กำหนดเป้าหมายการเบิกจ่ายเงินงบประมาณ</t>
    </r>
    <r>
      <rPr>
        <sz val="16"/>
        <rFont val="TH SarabunPSK"/>
        <family val="2"/>
      </rPr>
      <t xml:space="preserve"> แยกเป็นรายไตรมาส ดังนี้</t>
    </r>
  </si>
  <si>
    <t>ผลการเบิกจ่าย</t>
  </si>
  <si>
    <t>การฝึกอบรม/สัมมนาและแผนการใช้จ่ายงบประมาณในการฝึกอบรมฯ ตามแบบฟอร์มที่แนบ</t>
  </si>
  <si>
    <t>และการฝึกอบรมประชุมสัมมนาให้เบิกจ่ายไตรมาสที่ 1 ไม่น้อยกว่าร้อยละ 50  โดยให้จัดทำแผน</t>
  </si>
  <si>
    <t>การจัดทำแผนปฏิบัติงานให้สอดคล้องกับเป้าหมายการเบิกจ่ายงบประมาณรายไตรมาส</t>
  </si>
  <si>
    <t>ภายใต้หลักเกณฑ์และเงื่อนไข งานตามภารกิจยุทธศาสตร์ ภารกิจหน่วยงาน ให้เริ่มดำเนินงาน</t>
  </si>
  <si>
    <t>การฝึกอบรม/สัมมนา และแผนการใช้จ่ายงบประมาณในการฝึกอบรมฯ ตามแบบฟอร์มที่แนบ</t>
  </si>
  <si>
    <t>โครงการ</t>
  </si>
  <si>
    <t>ตค. 58</t>
  </si>
  <si>
    <t>พย. 58</t>
  </si>
  <si>
    <t>ธค. 58</t>
  </si>
  <si>
    <t>งาน</t>
  </si>
  <si>
    <t>เงิน</t>
  </si>
  <si>
    <t>มค.59</t>
  </si>
  <si>
    <t>ที่จะต้องดำเนินการจัดทำแผน หลังจากได้รับการอนุมัติและจัดสรรงบประมาณจากทุกแหล่งงบประมาณ เพื่อใช้</t>
  </si>
  <si>
    <t>เป็นเครื่องมือในการวางแผน กำกับ ติดตามและตรวจสอบการปฏิบัติงานทุกระดับ ให้สอดคล้องกับวัตถุประสงค์</t>
  </si>
  <si>
    <t xml:space="preserve">ภายในวันที่ 26 ตุลาคม 2558 </t>
  </si>
  <si>
    <t>ตัวอย่าง</t>
  </si>
  <si>
    <t>1. โครงการอยู่ดีมีสุข</t>
  </si>
  <si>
    <t xml:space="preserve">             3. จัดส่งแผนการใช้จ่าย ให้กรมส่งเสริมการเกษตร พร้อมกับแผนปฏิบัติงานประจำปี </t>
  </si>
  <si>
    <r>
      <t>หมายเหตุ</t>
    </r>
    <r>
      <rPr>
        <b/>
        <sz val="16"/>
        <rFont val="TH SarabunPSK"/>
        <family val="2"/>
      </rPr>
      <t xml:space="preserve"> 1. จัดส่งแผนการฝึกอบรม/สัมมนา ให้กรมส่งเสริมการเกษตร พร้อมกับแผนปฏิบัติงานประจำปี แผนการใช้จ่ายงบประมาณ </t>
    </r>
  </si>
  <si>
    <t>แผนปฏิบัติงานโครงการส่งเสริมการเกษตร ประจำปีงบประมาณ พ.ศ. 2559 กรมส่งเสริมการเกษตร</t>
  </si>
  <si>
    <t>หน่วยงาน.................</t>
  </si>
  <si>
    <t xml:space="preserve"> แผนการฝึกอบรม/สัมมนาโครงการตามแผนพัฒนาจังหวัด/กลุ่มจังหวัดและอื่นๆ ประจำปีงบประมาณ พ.ศ. 2559 กรมส่งเสริมการเกษตร</t>
  </si>
  <si>
    <t>อ.เมือง......</t>
  </si>
  <si>
    <t>นาย....</t>
  </si>
  <si>
    <t>หน่วยงาน......(1)...........</t>
  </si>
  <si>
    <t>แผนการดำเนินการ (6)</t>
  </si>
  <si>
    <t>ปริมาณ</t>
  </si>
  <si>
    <t xml:space="preserve">แผนการใช้จ่ายงบประมาณ </t>
  </si>
  <si>
    <t>โครงการ/กิจกรรม/ขั้นตอน</t>
  </si>
  <si>
    <t>แผนการใช้จ่ายงบประมาณ (6)</t>
  </si>
  <si>
    <t>หน่วยงาน  สำนักงานเกษตรจังหวัดเพชรบูรณ์</t>
  </si>
  <si>
    <t>30 ราย</t>
  </si>
  <si>
    <t>หน่วยงาน สำนักงานเกษตรจังหวัดเพชรบูรณ์</t>
  </si>
  <si>
    <t>หน่วยงาน  สำนักงานเกษตรจังหวัดเพชรบูรณณ์</t>
  </si>
  <si>
    <t xml:space="preserve">          1.1 ประชุมคณะกรรมการส่งเสริมวิสาหกิจชุมชนจังหวัด</t>
  </si>
  <si>
    <t xml:space="preserve">     กิจกรรมส่งเสริมการหยุดเผาในพื้นที่การเกษตร</t>
  </si>
  <si>
    <t>เม.ย.</t>
  </si>
  <si>
    <t>พ.ค.</t>
  </si>
  <si>
    <t>มิ.ย.</t>
  </si>
  <si>
    <t>ก.ค.</t>
  </si>
  <si>
    <t>ส.ค.</t>
  </si>
  <si>
    <t>ก.ย.</t>
  </si>
  <si>
    <t>แผนงานยุทธศาสตร์การเกษตรสร้างมูลค่า</t>
  </si>
  <si>
    <t xml:space="preserve">       1. ยกระดับการผลิตและคุณภาพผลผลิตสินค้าเกษตรสู่มาตรฐาน GAP</t>
  </si>
  <si>
    <t xml:space="preserve">       1. ส่งเสริมให้เกษตรกรปรับเปลี่ยนการผลิตพืชที่เหมาะสมตามแผนที่ Agri-map</t>
  </si>
  <si>
    <t>แผนงานยุทธศาสตร์เสริมสร้างพลังทางสังคม</t>
  </si>
  <si>
    <t>แผนงานบูรณาการสร้างรายได้จากการท่องเที่ยว</t>
  </si>
  <si>
    <t>แผนงานบูรณาการพัฒนาและส่งเสริมเศรษฐกิจฐานราก</t>
  </si>
  <si>
    <t xml:space="preserve">   กิจกรรมศูนย์เรียนรู้การเพิ่มประสิทธิภาพการผลิตสินค้าเกษตร</t>
  </si>
  <si>
    <t xml:space="preserve">          2.2 ส่งเสริมการสร้างเครือข่ายวิสาหกิจชุมชน</t>
  </si>
  <si>
    <t xml:space="preserve">                1) พัฒนาการสร้างเครือข่ายวิสาหกิจชุมชน</t>
  </si>
  <si>
    <t>1 แห่ง</t>
  </si>
  <si>
    <t>ธ.ค.</t>
  </si>
  <si>
    <t>พ.ย.</t>
  </si>
  <si>
    <t>ต.ค.</t>
  </si>
  <si>
    <t>ม.ค.</t>
  </si>
  <si>
    <t>ก.พ.</t>
  </si>
  <si>
    <t>มี.ค.</t>
  </si>
  <si>
    <t xml:space="preserve">โครงการ/กิจกรรม </t>
  </si>
  <si>
    <t>เรื่อง/รายการ</t>
  </si>
  <si>
    <t>โครงการ/กิจกรรม /ขั้นตอน</t>
  </si>
  <si>
    <t xml:space="preserve">โครงการ/กิจกรรม                                                                                    </t>
  </si>
  <si>
    <t xml:space="preserve"> 1. โครงการส่งเสริมการหยุดการเผาในพื้นที่การเกษตร</t>
  </si>
  <si>
    <t xml:space="preserve">               1.1 อบรมเกษตรกรเข้าสู่ระบบมาตรฐาน GAP และศึกษาดูงาน</t>
  </si>
  <si>
    <t xml:space="preserve">               1.1 อบรมให้ความรู้ และศึกษาดูงานการปลูกพืชทางเลือกใหม่</t>
  </si>
  <si>
    <t xml:space="preserve">       3. ส่งเสริมและพัฒนาวิสาหกิจชุมชนต้นแบบ</t>
  </si>
  <si>
    <t xml:space="preserve">          3.1 ประกวดวิสาหกิจชุมชนดีเด่น </t>
  </si>
  <si>
    <t xml:space="preserve">               1) ประกวดวิสาหกิจชุมชนดีเด่นระดับจังหวัด</t>
  </si>
  <si>
    <t xml:space="preserve">       4. สนับสนุนการปฏิบัติงานด้านทะเบียนวิสาหกิจชุมชน</t>
  </si>
  <si>
    <t xml:space="preserve">          4.1 สนับสนุนการดำเนินงานของนายทะเบียนวิสาหกิจชุมชน</t>
  </si>
  <si>
    <t xml:space="preserve">      2. เสริมสร้างและพัฒนาศักยภาพกลุ่มแม่บ้านเกษตรกร</t>
  </si>
  <si>
    <r>
      <t xml:space="preserve">          2.2 </t>
    </r>
    <r>
      <rPr>
        <sz val="13"/>
        <color indexed="8"/>
        <rFont val="TH SarabunPSK"/>
        <family val="2"/>
      </rPr>
      <t>พัฒนาศักยภาพกลุ่มแม่บ้านเกษตรกรเพื่อเตรียมความพร้อมสู้ Smart Group</t>
    </r>
  </si>
  <si>
    <r>
      <t xml:space="preserve">          2.3 </t>
    </r>
    <r>
      <rPr>
        <sz val="13"/>
        <rFont val="TH SarabunPSK"/>
        <family val="2"/>
      </rPr>
      <t>พัฒนาศักยภาพผู้นำในการขับเคลื่อนงานกลุ่มแม่บ้านเกษตรกรในชุมชน</t>
    </r>
  </si>
  <si>
    <t xml:space="preserve">      3. เสริมสร้างและพัฒนาศักยภาพกลุ่มยุวเกษตรกร</t>
  </si>
  <si>
    <t xml:space="preserve">      4. การส่งเสริมความมั่นคงทางด้านอาหารในระดับชุมชน</t>
  </si>
  <si>
    <t xml:space="preserve">          3.1 เสริมสร้างและพัฒนากลุ่มยุวเกษตรกรให้มีความเข้มแข็ง</t>
  </si>
  <si>
    <t>แผนงานพื้นฐานด้านการสร้างความสามารถในการแข่งขัน</t>
  </si>
  <si>
    <t>ผลผลิตเกษตรกรได้รับการส่งเสริมและพัฒนาศักยภาพ</t>
  </si>
  <si>
    <t xml:space="preserve">       1. ขับเคลื่อนงานอาสาสมัครเกษตร</t>
  </si>
  <si>
    <t xml:space="preserve">          1.1 ประชุมคณะกรรมการบริหารงานอาสาสมัครเกษตรจังหวัด</t>
  </si>
  <si>
    <t xml:space="preserve">          1.2 ประชุมคณะกรรมการอาสาสมัครเกษตรจังหวัด</t>
  </si>
  <si>
    <t xml:space="preserve">       2. ส่งเสริมและพัฒนากระบวนการปฏิบัติงาน</t>
  </si>
  <si>
    <t xml:space="preserve">          2.2 จัดเวทีแลกเปลี่ยนเรียนรู้อาสาสมัครเกษตรหมู่บ้าน</t>
  </si>
  <si>
    <t xml:space="preserve">        1. สร้างเครือข่ายเกษตรกรปลอดการเผา</t>
  </si>
  <si>
    <t xml:space="preserve">         2. พัฒนาตลาดเกษตรกร</t>
  </si>
  <si>
    <t xml:space="preserve">     กิจกรรมส่งเสริมการใช้เครื่องจักรกลการเกษตรทดแทนแรงงานเกษตร</t>
  </si>
  <si>
    <t xml:space="preserve">         1. สร้างช่างเกษตรท้องถิ่นประจำแปลงใหญ่</t>
  </si>
  <si>
    <t>50 ราย</t>
  </si>
  <si>
    <t>52 ราย</t>
  </si>
  <si>
    <t>100 ราย</t>
  </si>
  <si>
    <t>12 ราย</t>
  </si>
  <si>
    <t>33 ศูนย์</t>
  </si>
  <si>
    <t>แผนปฏิบัติงานโครงการส่งเสริมการเกษตร ประจำปีงบประมาณ พ.ศ. 2565  (2.1)</t>
  </si>
  <si>
    <t xml:space="preserve">     1.1 พัฒนาอาสาสมัครเกษตรหมู่บ้าน</t>
  </si>
  <si>
    <t xml:space="preserve">          2.1 จัดทำเวทีพัฒนาศักยภาพอาสาสมัครเกษตรหมู่บ้าน</t>
  </si>
  <si>
    <t>15 คน</t>
  </si>
  <si>
    <t>15 ราย</t>
  </si>
  <si>
    <t>110 ราย</t>
  </si>
  <si>
    <t xml:space="preserve"> 1. กิจกรรมการพัฒนาเกษตรกร</t>
  </si>
  <si>
    <t xml:space="preserve"> 2. กิจกรรมเพิ่มประสิทธิภาพการบริหารจัดการด้านการเกษตรและสหกรณ์</t>
  </si>
  <si>
    <t xml:space="preserve">       1. จัดเวทีตามระบบส่งเสริมการเกษตร</t>
  </si>
  <si>
    <t xml:space="preserve">       2. ผลิตสื่อประชาสัมพันธ์</t>
  </si>
  <si>
    <t xml:space="preserve">          2.1 ผลิตสื่อประชาสัมพันธ์</t>
  </si>
  <si>
    <t>1 หน่วยงาน</t>
  </si>
  <si>
    <t>30 คน</t>
  </si>
  <si>
    <t xml:space="preserve"> 1. โครงการส่งเสริมการใช้เครื่องจักรกลทางการเกษตร</t>
  </si>
  <si>
    <t xml:space="preserve">               1.1 อบรมช่างเกษตรท้องถิ่นหลักสูตรพื้นฐาน</t>
  </si>
  <si>
    <t xml:space="preserve">  2. โครงการส่งเสริมการผลิตสินค้าเกษตรตามมาตรฐาน GAP</t>
  </si>
  <si>
    <t xml:space="preserve">               1.2 ติดตามให้คำปรึกษาแนะนำและตรวจประเมินแปลงเบื้องต้น </t>
  </si>
  <si>
    <t xml:space="preserve">               1.3 สนับสนุนการจัดการและพัฒนาผลิตผลสินค้าเกษตร GAP ในขั้นต้น</t>
  </si>
  <si>
    <t>304 ราย</t>
  </si>
  <si>
    <t>304 ราย/แปลง</t>
  </si>
  <si>
    <t xml:space="preserve">  3. โครงการส่งเสริมอารักขาพืชเพื่อเพิ่มประสิทธิภาพการผลิตสินค้าเกษตร</t>
  </si>
  <si>
    <t xml:space="preserve">      กิจกรรมพัฒนาคุณภาพสินค้าเกษตรสู่มาตรฐาน</t>
  </si>
  <si>
    <t xml:space="preserve">      กิจกรรมส่งเสริมอารักขาพืชเพื่อเพิ่มประสิทธิภาพการผลิตสินค้าเกษตร</t>
  </si>
  <si>
    <t xml:space="preserve">         1. ส่งเสริมและสนับสนุนให้เกษตรกรดำเนินการวางแผนและจัดการศัตรูพืชโดยวิธีผสมผสาน</t>
  </si>
  <si>
    <t xml:space="preserve">               1.3 สำรวจประเมินประชากรแมลงวันผลไม้</t>
  </si>
  <si>
    <t xml:space="preserve">               1.4 สนับสนุนการควบคุมประชากรแมลงวันผลไม้</t>
  </si>
  <si>
    <t xml:space="preserve">         2. ติดตาม กำกับดูแล และประเมินผล</t>
  </si>
  <si>
    <t xml:space="preserve">               2.1 ประเมินผลสารเคมีทางการเกษตรตกค้างในผลผลิตการเกษตรของเกษตรกร</t>
  </si>
  <si>
    <t>200 ไร่</t>
  </si>
  <si>
    <t>100 ตัวอย่าง</t>
  </si>
  <si>
    <t xml:space="preserve">  4. โครงการบริหารจัดการการผลิตสินค้าเกษตรตามแผนที่เกษตรเพื่อการบริหารจัดการเชิงรุก (Agri-Map)</t>
  </si>
  <si>
    <t xml:space="preserve">               1.2 สนับสนุนปัจจัยการผลิตการปลูกพืชทางเลือกใหม่</t>
  </si>
  <si>
    <t>90 ไร่</t>
  </si>
  <si>
    <t xml:space="preserve">  5. โครงการส่งเสริมการเพิ่มประสิทธิภาพการผลิตสมุนไพร</t>
  </si>
  <si>
    <t xml:space="preserve">      กิจกรรมส่งเสริมการเพิ่มประทธิภาพการผลิตสมุนไพร</t>
  </si>
  <si>
    <r>
      <t xml:space="preserve">         1. </t>
    </r>
    <r>
      <rPr>
        <sz val="13"/>
        <rFont val="TH SarabunPSK"/>
        <family val="2"/>
      </rPr>
      <t>พัฒนาความรู้และศักยภาพของเกษตรกรด้านการเพิ่มประสิทธิภาพการผลิตสมุนไพร</t>
    </r>
  </si>
  <si>
    <t xml:space="preserve">  6. โครงการส่งเสริมการผลิตสินค้าเกษตรอินทรีย์</t>
  </si>
  <si>
    <t xml:space="preserve">         1. อบรมเกษตรกรสู่มาตรฐานเกษตรอินทรีย์ (รายใหม่)</t>
  </si>
  <si>
    <t xml:space="preserve">         2. อบรมเกษตรกรสู่มาตรฐานเกษตรอินทรีย์และศึกษาดูงาน (รายเดิม ปี 2564)</t>
  </si>
  <si>
    <t xml:space="preserve">         3. ติดตาม ให้คำปรึกษา และประเมินแปลงเบื้องต้น</t>
  </si>
  <si>
    <t xml:space="preserve">         4. สนับสนุนปัจจัยการผลิตเกษตรอินทรีย์</t>
  </si>
  <si>
    <t>10 ราย</t>
  </si>
  <si>
    <t>60 แปลง</t>
  </si>
  <si>
    <t>60 ราย</t>
  </si>
  <si>
    <t xml:space="preserve">  7. โครงการระบบส่งเสริมเกษตรแบบแปลงใหญ่</t>
  </si>
  <si>
    <t xml:space="preserve">         1. บริหารจัดการการถ่ายทอดความรู้</t>
  </si>
  <si>
    <t xml:space="preserve">         2. ส่งเสริมการสร้างมูลค่าเพิ่มสินค้า (แปลงปี 2563,25624)</t>
  </si>
  <si>
    <t xml:space="preserve">         3. ส่งเสริมการจัดทำแปลงเรียนรู้เพิ่มประสิทธิภาพการผลิต (แปลงใหญ่ปี 2565)</t>
  </si>
  <si>
    <r>
      <t xml:space="preserve">         4. </t>
    </r>
    <r>
      <rPr>
        <sz val="13"/>
        <rFont val="TH SarabunPSK"/>
        <family val="2"/>
      </rPr>
      <t>การจัดประชุมเชื่อมโยงการดำเนินงานคณะกรรมการเครือข่าย ศพก. และแปลงใหญ่</t>
    </r>
  </si>
  <si>
    <t xml:space="preserve">         5. การติดตามประเมินผลโครงการ</t>
  </si>
  <si>
    <t>26 แปลง</t>
  </si>
  <si>
    <t>18 แปลง</t>
  </si>
  <si>
    <t>7 แปลง</t>
  </si>
  <si>
    <t xml:space="preserve">  8. โครงการเพิ่มประสิทธิภาพการผลิตสินค้าเกษตร</t>
  </si>
  <si>
    <t xml:space="preserve">     8.1 กิจกรรมเพิ่มประสิทธิภาพการผลิตสินค้าเกษตร</t>
  </si>
  <si>
    <t xml:space="preserve">     8.1.1 เพิ่มประสิทธิภาพการผลิตมันสำปะหลัง</t>
  </si>
  <si>
    <t xml:space="preserve">     2.1 พัฒนาเครือข่ายงานส่งเสริมการเกษตร (ระบบส่งเสริมการเกษตร)</t>
  </si>
  <si>
    <t xml:space="preserve">         1. ส่งเสริมและพัฒนาเกษตรกร</t>
  </si>
  <si>
    <t xml:space="preserve">            1.1 บริหารจัดการถ่ายทอดความรู้แก่เกษตรกร</t>
  </si>
  <si>
    <r>
      <t xml:space="preserve">            1.2 </t>
    </r>
    <r>
      <rPr>
        <sz val="13"/>
        <rFont val="TH SarabunPSK"/>
        <family val="2"/>
      </rPr>
      <t>จัดทำแปลงขยายผลแปลงต้นแบบการเพิ่มประสิทธิภาพการผลิตมันสำปะหลัง</t>
    </r>
  </si>
  <si>
    <t>2 กลุ่ม</t>
  </si>
  <si>
    <t xml:space="preserve">     8.1.2 ส่งเสริมการเพิ่มประสิทธิภาพการผลิตอ้อย</t>
  </si>
  <si>
    <t xml:space="preserve">         1. อบรมถ่ายทอดความรู้การเพิ่มประสิทธิภาพการผลิตอ้อยให้แก่เกษตรกร</t>
  </si>
  <si>
    <t xml:space="preserve">         2. จัดทำแปลงเรียนรู้เทคโนโลยีการผลิตอ้อย</t>
  </si>
  <si>
    <t>25 ราย</t>
  </si>
  <si>
    <t>1 แปลง</t>
  </si>
  <si>
    <t xml:space="preserve">     8.1.3 เพิ่มประสิทธิภาพการผลิตข้าวโพดเลี้ยงสัตว์หลังฤดูทำนา</t>
  </si>
  <si>
    <r>
      <t xml:space="preserve">         1. </t>
    </r>
    <r>
      <rPr>
        <sz val="13"/>
        <rFont val="TH SarabunPSK"/>
        <family val="2"/>
      </rPr>
      <t>อบรมให้ความรู้การปลูกข้าวโพดเลี้ยงสัตว์หลังฤดูทำนาอย่างถูกต้องแก่เกษตรกร</t>
    </r>
  </si>
  <si>
    <t xml:space="preserve">         2. จัดทำแปลงเรียนรู้การปลูกข้าวโพดเลี้ยงสัตว์หลังฤดูทำนา</t>
  </si>
  <si>
    <t>125 ราย</t>
  </si>
  <si>
    <t>36 ไร่</t>
  </si>
  <si>
    <t xml:space="preserve">     8.1.4 ส่งเสริมการเพิ่มประสิทธิภาพการผลิตพืชเคี้ยวมัน (มะคาเดเมีย,        มะม่วงหิมพานต์) เพื่อความยั่งยืน</t>
  </si>
  <si>
    <t xml:space="preserve">         1. สร้างการรับรู้และความเข้าใจและส่งเสริมการรวมกลุ่มเกษตรกรผู้ผลิตพืชเคี้ยวมัน (มะคาเดเมี,มะม่วงหิมพานต์) (จัดเวทีแลกเปลี่ยนเรียนรู้)</t>
  </si>
  <si>
    <t xml:space="preserve">         2. พัฒนาความรู้และศักยภาพของเกษตรกรเกี่ยวกับการเพิ่มประสิทธิภาพการผลิตพืชเคี้ยวมัน (มะคาเดเมี,มะม่วงหิมพานต์) </t>
  </si>
  <si>
    <t xml:space="preserve">            2.1 อบรมเกษตรกรเรื่อง การเพิ่มประสิทธิภาพการผลิต (การผลิต การแปรรูป การตลาด การบริหารจัดการ) และการศึกษดูงาน</t>
  </si>
  <si>
    <t xml:space="preserve">            2.2 จัดทำแปลงเรียนรู้เพื่อเพิ่มประสิทธิภาพการผลิต</t>
  </si>
  <si>
    <r>
      <t xml:space="preserve">         3. </t>
    </r>
    <r>
      <rPr>
        <sz val="13"/>
        <rFont val="TH SarabunPSK"/>
        <family val="2"/>
      </rPr>
      <t xml:space="preserve">ติดตามและประเมินสถานการณ์การผลิตพืชเคี้ยวมัน (มะคาเดเมี,มะม่วงหิมพานต์) </t>
    </r>
  </si>
  <si>
    <t>20 ราย</t>
  </si>
  <si>
    <t xml:space="preserve">     8.1.5 ส่งเสริมการเพิ่มประสิทธิภาพการผลิตกาแฟเพื่อความยั่งยืน</t>
  </si>
  <si>
    <t xml:space="preserve">         1. เพิ่มประสิทธิภาพการผลิต การพัฒนาคุณภาพผลผลิต การแปรรูป และการเพิ่มมูลค่าสินค้ากาแฟ</t>
  </si>
  <si>
    <t xml:space="preserve">            1.1 ถ่ายทอดความรู้ให้เกษตรกรผู้ปลูกกาแฟในหัวข้อ "การเพิ่มประสิทธิภาพการผลิต การพัฒนาคุณภาพผลผลิต การแปรรูป และการเพิ่มมูลค่าสินค้า"</t>
  </si>
  <si>
    <t xml:space="preserve">            1.2 ศึกษาดูงานกลุ่มที่ผลิตกาแฟที่มีศักยภาพและประสบความสำเร็จ</t>
  </si>
  <si>
    <t xml:space="preserve">            1.3 จัดทำแปลงเรียนรู้เกี่ยวกับการบริหารจัดการสวนกาแฟและสนับสนุนปัจจัยการผลิต </t>
  </si>
  <si>
    <t xml:space="preserve">         2. ติดตามและประเมินสถานการณ์การผลิตกาแฟ</t>
  </si>
  <si>
    <t xml:space="preserve">     8.1.6 ส่งเสริมการเพิ่มประสิทธิภาพการผลิตพืชตระกูลถั่วเพื่อความมั่นคงด้านอาหาร</t>
  </si>
  <si>
    <t xml:space="preserve">         1. การจัดตั้งและพัฒนาศูนย์ฯ</t>
  </si>
  <si>
    <t xml:space="preserve">            1.1 การบริหารจัดการถ่ายทอดความรู้แก่เกษตรกร</t>
  </si>
  <si>
    <t xml:space="preserve">            1.2 จัดทำแปลงเรียนรู้การผลิตฯ</t>
  </si>
  <si>
    <t xml:space="preserve">            1.3 จัดทำแปลงส่งเสริมการผลิตฯ</t>
  </si>
  <si>
    <t xml:space="preserve">            1.4 บันทึกกิจกรรมแปลงของสมาชิกฯ</t>
  </si>
  <si>
    <t xml:space="preserve">         2. การบริหารจัดการรณรงค์และประชาสัมพันธ์การส่งเสริมการปลูกพืชตระกูลถั่ว</t>
  </si>
  <si>
    <t>80 ราย</t>
  </si>
  <si>
    <t>4 ศูนย์</t>
  </si>
  <si>
    <t>1 จังหวัด</t>
  </si>
  <si>
    <t xml:space="preserve">  9. โครงการส่งเสริมอาชีพด้านการเกษตรตามอัตลักษณ์และภูมิปัญญาท้องถิ่น</t>
  </si>
  <si>
    <t xml:space="preserve">       1. พัฒนาเกษตรกรผลิตไม้ผลอัตลักษณ์พื้นถิ่นที่เหมาะสมกับพื้นที่มาตรฐานเพื่อการรับรองสินค้า GI</t>
  </si>
  <si>
    <t xml:space="preserve">            1.2 จัดทำแปลงเรียนรู้การผลิตไม้ผลอัตลักษณ์ที่ได้มาตรฐาน</t>
  </si>
  <si>
    <r>
      <t xml:space="preserve">            1.3 </t>
    </r>
    <r>
      <rPr>
        <sz val="12"/>
        <rFont val="TH SarabunPSK"/>
        <family val="2"/>
      </rPr>
      <t>พัฒนาสินค้าไม้ผลอัตลักษณ์สู่กระบวนการรับรองสินค้า GI และตรวจสอบย้อนกลับได้</t>
    </r>
  </si>
  <si>
    <t xml:space="preserve">       2. พัฒนาการสร้างมูลค่าเพิ่ม การตลาด การประชาสัมพันธ์และเผยแพร่สินค้าไม้ผลอัตลักษณ์คุณภาพดีสู่ผู้บริโภค</t>
  </si>
  <si>
    <r>
      <t xml:space="preserve">            2.1 </t>
    </r>
    <r>
      <rPr>
        <sz val="12"/>
        <rFont val="TH SarabunPSK"/>
        <family val="2"/>
      </rPr>
      <t>ประชาสัมพันธ์ส่งเสริมการสร้างอัตลักษณ์ผลไม้ไทย ปี 2565 ในรูปแบบ New Normal</t>
    </r>
  </si>
  <si>
    <t xml:space="preserve">            2.2 พัฒนาบรรจุภัณฑ์เพื่อเพิ่มมูลค่าผลไม้อัตลักษณ์</t>
  </si>
  <si>
    <r>
      <t xml:space="preserve">            2.3</t>
    </r>
    <r>
      <rPr>
        <sz val="13"/>
        <rFont val="TH SarabunPSK"/>
        <family val="2"/>
      </rPr>
      <t xml:space="preserve"> พัฒนาจุดรวบรวมและการจัดชั้นคุณภาพไม้ผลอัตลักษณ์และภูมิปัญญาท้องถิ่น</t>
    </r>
  </si>
  <si>
    <t xml:space="preserve">       3. บริหารจัดการโครงการ</t>
  </si>
  <si>
    <t xml:space="preserve">            3.1 ติดตาม และประเมินผล</t>
  </si>
  <si>
    <t xml:space="preserve">            3.2 สรุปผลโครงการ</t>
  </si>
  <si>
    <t>1 สินค้า</t>
  </si>
  <si>
    <t>1 จุด</t>
  </si>
  <si>
    <t>1 โครงการ</t>
  </si>
  <si>
    <t xml:space="preserve">      กิจกรรมส่งเสริมอาชีพด้านการเกษตรตามอัตลักษณ์และภูมิปัญญาท้องถิ่น</t>
  </si>
  <si>
    <t xml:space="preserve">  10. โครงการส่งเสริมการเพิ่มประสิทธิภาพการใช้น้ำในระดับไร่นา</t>
  </si>
  <si>
    <t xml:space="preserve">        กิจกรรมส่งเสริมการเพิ่มประสิทธิภาพการใช้น้ำในระดับไร่นา</t>
  </si>
  <si>
    <t xml:space="preserve">       1. การถ่ายทอดความรู้แก่เจ้าหน้าที่และเกษตรกรโดยวิธรการเรียนรู้แบบมีส่วนร่วม</t>
  </si>
  <si>
    <t xml:space="preserve">            1.1 หลักสูตรการใช้น้ำอย่างรู้คุณค่าสำหรับเกษตรกร</t>
  </si>
  <si>
    <t xml:space="preserve">       2. การจัดทำแปลงเรียนรู้การเพิ่มประสิทธิภาพการใช้น้ำในระดับไร่นา</t>
  </si>
  <si>
    <t xml:space="preserve">       3. ร่วมประชุมกับคณะทำงานและติดตามนิเทศงาน</t>
  </si>
  <si>
    <t xml:space="preserve">  11. โครงการขึ้นทะเบียนและปรับปรุงทะเบียนเกษตรกร</t>
  </si>
  <si>
    <t xml:space="preserve">        กิจกรรมขึ้นทะเบียนและปรับปรุงทะเบียนเกษตรกร</t>
  </si>
  <si>
    <t xml:space="preserve">       1. ปรับปรุงข้อมูลทะเบียนเกษตรกรให้เป็นปัจจุบัน</t>
  </si>
  <si>
    <t xml:space="preserve">            1.1 ติดตามการจัดเก็บและปรับปรุงข้อมูลทะเบียนเกษตรกรให้เป็นปัจจุบัน</t>
  </si>
  <si>
    <t>110,000 ครัวเรือน</t>
  </si>
  <si>
    <t xml:space="preserve">      กิจกรรมตลาดเกษตรกร</t>
  </si>
  <si>
    <t xml:space="preserve">         1. พัฒนาความรู้และศักยภาพในการจัดการธุรกิจเกษตรและโลจิสติกส์</t>
  </si>
  <si>
    <t xml:space="preserve">  12. โครงการพัฒนาระบบตลาดภายในสำหรับสินค้าเกษตร (ตลาดเกษตรกร)</t>
  </si>
  <si>
    <t xml:space="preserve">  13. โครงการส่งเสริมและพัฒนาวิสาหกิจชุมชน</t>
  </si>
  <si>
    <t xml:space="preserve">       กิจกรรมส่งเสริมและพัฒนาวิสาหกิจชุมชน</t>
  </si>
  <si>
    <t xml:space="preserve">       2. ส่งเสริมและพัฒนากิจการวิสาหกิจชุมชน</t>
  </si>
  <si>
    <t xml:space="preserve">       1. สนับสนุนกลไกการดำเนินงานตาม พ.ร.บ.ส่งเสริมวิสาหกิจชุมชน</t>
  </si>
  <si>
    <t xml:space="preserve">          1.2 ประชุมคณะอนุกรรมการส่งเสริมวิสาหกิจชุมชนจังหวัด คณะกรรมการสรรหากรรมการผู้แทนวิสาหกิจชุมชนจังหวัด หรือคณะทำงานที่แต่งตั้งโดยคณะกรรมการส่งเสริมวิสาหกิจชุมชนจังหวัด</t>
  </si>
  <si>
    <t xml:space="preserve">          2.1 ส่งเสริมและพัฒนาศักยภาพวิสาหกิจชุมชน</t>
  </si>
  <si>
    <t xml:space="preserve">                1) การประเมินศักยภาพและจัดทำแผนพัฒนากิจการวิสาหกิจชุมชน</t>
  </si>
  <si>
    <t xml:space="preserve">                2) การสนับสนุนการพัฒนาศักยภาพวิสาหกิจชุมชนตามแผนพัฒนากิจการวิสาหกิจชุมชน</t>
  </si>
  <si>
    <t>11 แห่ง</t>
  </si>
  <si>
    <t>11 อำเภอ</t>
  </si>
  <si>
    <t xml:space="preserve"> 1. โครงการพัฒนาผลิตภัณฑ์และมาตรฐานสินค้าเกษตรแปรรูป</t>
  </si>
  <si>
    <t>แผนงานยุทธศาสตร์พัฒนาผู้ประกอบการ และวิสาหกิจขนาดกลางและขนาดย่อม</t>
  </si>
  <si>
    <t xml:space="preserve">    กิจกรรมพัฒนาขีดความสามารถในการแข่งขันสินค้าเกษตรแปรรูป</t>
  </si>
  <si>
    <r>
      <t xml:space="preserve">      1. </t>
    </r>
    <r>
      <rPr>
        <sz val="13.5"/>
        <rFont val="TH SarabunPSK"/>
        <family val="2"/>
      </rPr>
      <t>อบรมพัฒนาทักษะวิสาหกิจชุมชนด้านการแปรรูปสินค้าเกษตร การพัฒนาผลิตภัณฑ์ บรรจุภัณฑ์ และการตลาด ให้กับวิสาหกิจชุมชน</t>
    </r>
  </si>
  <si>
    <t xml:space="preserve">      2. พัฒนาผลิตภัณฑ์สินค้าเกษตรแปรรูป เช่น สนับสนุนวัสดุอุปกรณ์เพื่อพัฒนาผลิตภัณฑ์ต้นแบบ/พัฒนากระบวนการผลิต/พัฒนามาตรฐานการผลิตหรือผลิตภัณฑ์ การจัดทำบรรจุภัณฑ์/ฉลากสินค้าต้นแบบเพื่อทดสอบทางการตลาด เป็นต้น</t>
  </si>
  <si>
    <t>2 แห่ง</t>
  </si>
  <si>
    <t xml:space="preserve"> 1. โครงการส่งเสริมการดำเนินงานอันเนื่องมาจากพระราชดำริ</t>
  </si>
  <si>
    <t xml:space="preserve">    กิจกรรมส่งเสริมการดำเนินงานอันเนื่องมาจากพระราชดำริ</t>
  </si>
  <si>
    <t xml:space="preserve">   (1) สนับสนุนโครงการอันเนื่องมาจากพระราชดำริ</t>
  </si>
  <si>
    <t xml:space="preserve">          1.1 การดำเนินการเปิดคลินิกเกษตรเคลื่อนที่</t>
  </si>
  <si>
    <r>
      <t xml:space="preserve">             1.1.3 จัดคลินิกเกษตรเคลื่อนที่ไตรมาส 3</t>
    </r>
    <r>
      <rPr>
        <sz val="12"/>
        <rFont val="TH SarabunPSK"/>
        <family val="2"/>
      </rPr>
      <t xml:space="preserve"> </t>
    </r>
  </si>
  <si>
    <t xml:space="preserve">             1.1.4 จัดคลินิกเกษตรเคลื่อนที่ไตรมาส 4</t>
  </si>
  <si>
    <r>
      <t xml:space="preserve">    </t>
    </r>
    <r>
      <rPr>
        <b/>
        <sz val="14"/>
        <rFont val="TH SarabunPSK"/>
        <family val="2"/>
      </rPr>
      <t xml:space="preserve"> 2. โครงการเกษตรเพื่ออาหารกลางวัน</t>
    </r>
  </si>
  <si>
    <t xml:space="preserve">        2.2 ส่งเสริมการจัดทำแปลงผลิตพืชในโรงเรียน</t>
  </si>
  <si>
    <t xml:space="preserve">             2.2.1 โรงเรียนสังกัด ตชด.</t>
  </si>
  <si>
    <t xml:space="preserve">        2.3 ขยายผลการพัฒนาจากโรงเรียนสู่ระดับครัวเรือนของหมู่บ้านที่โรงเรียนตั้งอยู่</t>
  </si>
  <si>
    <t xml:space="preserve">             2.3.1 โรงเรียนสังกัด ตชด.</t>
  </si>
  <si>
    <t>1 โรงเรียน</t>
  </si>
  <si>
    <t>1 หมู่บ้าน</t>
  </si>
  <si>
    <t>แผนงานยุทธศาสตร์เพื่อสนับสนุนด้านการสร้างโอกาสและความเสมอภาคทางสังคม</t>
  </si>
  <si>
    <t xml:space="preserve"> 1.โครงการส่งเสริมเคหกิจเกษตรในครัวเรือนเกษตรสูงวัย</t>
  </si>
  <si>
    <t xml:space="preserve">   กิจกรรมส่งเสริมเคหกิจเกษตรในครัวเรือนเกษตรสูงวัย</t>
  </si>
  <si>
    <t xml:space="preserve">      1. ส่งเสริมเคหกิจเกษตรเพื่อการพัฒนาคุณภาพชีวิตในครัวเรือนเกษตรสูงวัย</t>
  </si>
  <si>
    <t xml:space="preserve">          1.2 จัดเวทีที่ 2 ประเมินสถานการณ์ วิเคราะห์ศักยภาพตนเองเพื่อจัดทำแผนการจัดการบ้านเกษตรสมบูรณ์ในครัวเรือนเกษตรสูงวัยแบบมีส่วนร่วม</t>
  </si>
  <si>
    <r>
      <t xml:space="preserve">      2. </t>
    </r>
    <r>
      <rPr>
        <sz val="13"/>
        <rFont val="TH SarabunPSK"/>
        <family val="2"/>
      </rPr>
      <t>ส่งเสริมการรวมกลุ่มเพื่อสร้างรายได้เสริมจากการประกอบอาชีพในกลุ่มเกษตรสูงวัย</t>
    </r>
  </si>
  <si>
    <t xml:space="preserve">          2.1 จัดเวทีที่ 1 ส่งเสริมการรวมกลุ่ม การจัดตั้งกองทุน และการจัดทำแผนเพื่อสร้างรายได้เสริมจากการประกอบอาชีพในกลุ่มเกษตรสูงวัยแบบมีส่วนร่วม</t>
  </si>
  <si>
    <t xml:space="preserve">          2.2 จัดเวทีที่ 2 พัฒนาทักษะด้านการเกษตรและเคหกิจเกษตร เพื่อสร้างรายได้เสริมจากการประกอบอาชีพในกลุ่มเกษตรสูงวัย</t>
  </si>
  <si>
    <t xml:space="preserve">          2.3 สนับสนุนปัจจัยการผลิตเพื่อดำเนินกิจกรรมสร้างรายได้เสริมจากการประกอบอาชีพในกลุ่มเกษตรสูงวัย</t>
  </si>
  <si>
    <t>1 กลุ่ม</t>
  </si>
  <si>
    <t>แผนงานยุทธศาสตร์จัดการมลพิษและสิ่งแวดล้อม</t>
  </si>
  <si>
    <t xml:space="preserve">             1.1 ถ่ายทอดความรู้และพัฒนาศักยภาพเกษตรกรให้สามารถเป็นวิยากรด้านการทำการเกษตรปลอดการเผา</t>
  </si>
  <si>
    <t xml:space="preserve">                    1) พื้นที่นำร่องกลุ่มใหม่</t>
  </si>
  <si>
    <t xml:space="preserve">                    2) พื้นที่นำร่องกลุ่มเดิม (ปี 2563 และ ปี 2564)</t>
  </si>
  <si>
    <t xml:space="preserve">            1.2 นำร่องสาธิตเทคโนโลยีการจัดการเศษวัสดุการเกษตรทดแทนการเผา/ส่งเสริม การปรับเปลี่ยนการปลูกพืชเพื่อแก้ปัญหาการเผาบนพื้นที่สูงอย่างยั่งยืน โดยจัดการสาธิตเทคโนโลยีการจัดการเศษวัสดุการเกษตรทดแทนการเผา</t>
  </si>
  <si>
    <r>
      <t xml:space="preserve">            1.3 </t>
    </r>
    <r>
      <rPr>
        <sz val="12"/>
        <rFont val="TH SarabunPSK"/>
        <family val="2"/>
      </rPr>
      <t>ส่งเสริมการรวมกลุ่ม &amp; สร่างเครือข่ายเกษตรกรปลอดการเผา โดยการจัดเวทีชุมชน</t>
    </r>
  </si>
  <si>
    <t xml:space="preserve">            1.4 ติดตาม นิเทศ ประเมินผลการดำเนินงาน และสรุปรายงาน</t>
  </si>
  <si>
    <t>300 ราย</t>
  </si>
  <si>
    <t>6 กลุ่ม</t>
  </si>
  <si>
    <t xml:space="preserve"> 1. โครงการส่งเสริมการท่องเที่ยวชุมชน</t>
  </si>
  <si>
    <t xml:space="preserve">    กิจกรรมส่งเสริมและพัฒนาแหล่งท่องเที่ยววิถีเกษตร</t>
  </si>
  <si>
    <t xml:space="preserve">      1. ยกระดับแหล่งท่องเที่ยวเชิงเกษตรให้ได้มาตรฐาน และมีความปลอดภัย</t>
  </si>
  <si>
    <t xml:space="preserve"> 1. โครงการสร้างความเข้มแข็งกลุ่มการผลิตด้านการเกษตร</t>
  </si>
  <si>
    <t xml:space="preserve">       1. เสริมสร้างและพัฒนาศักยภาพกลุ่มส่งเสริมอาชีพการเกษตร</t>
  </si>
  <si>
    <t xml:space="preserve">          1.1 จัดกระบวนการเรียนรู้ระยะที่ 1 เพื่อวิเคราะห์ศักยภาพ ค้นหาความต้องการของกลุ่ม พร้อมทั้งจัดทำแผนพัฒนากลุ่มส่งเสริมอาชีพการเกษตร</t>
  </si>
  <si>
    <t xml:space="preserve">          1.2 ส่งเสริมทักษะการเป็นผู้ประกอบการเบื้องต้น และการเพิ่มมูลค่าผลิตภัณฑ์ของกลุ่มส่งเสริมอาชีพการเกษตร</t>
  </si>
  <si>
    <t xml:space="preserve">          1.3 สนับสนุนปัจจัยเพื่อการพัฒนากลุ่มส่งเสริมอาชีพการเกษตร</t>
  </si>
  <si>
    <t xml:space="preserve">          2.1 พัฒนากลุ่มแม่บ้านเกษตรกรเป็นแหล่งเรียนรู้ต้นแบบด้านการพัฒนาคุณภาพชีวิตและเศรษฐกิจครัวเรือน</t>
  </si>
  <si>
    <t xml:space="preserve">               2.1.1 จัดกระบวนการเรียนรู้ ระยะที่ 1 ประเมินสถานการณ์ วิเคราะห์ศักยภาพตนเอง/พื้นที่ และจัดทำแผนการพัฒนาเป็นแหล่งเรียนรู้ต้นแบบด้านการพัฒนาคุณภาพและเศรษฐกิจครัวเรือน </t>
  </si>
  <si>
    <t xml:space="preserve">               2.1.2 จัดกระบวนการเรียนรู้ ระยะที่ 2 เพื่อพัฒนาทักษะการเป็นวิทยากรแหล่งเรียนรู้ต้นแบบด้านการพัฒนาคุณภาพชีวิตและเศรษฐกิจครัวเรือน</t>
  </si>
  <si>
    <t xml:space="preserve">               2.1.3 สนับสนุนปัจจัยการผลิตเพื่อพัฒนากลุ่มเป็นแหล่งเรียนรู้ต้นแบบด้านการพัฒนาคุณภาพชีวิตและเศรษฐกิจครัวเรือน</t>
  </si>
  <si>
    <t xml:space="preserve">               2.2.1 จัดกระบวนการเรียนรู้ ระยะที่ 1 เพื่อประเมินสถานการณ์ วิเคราะห์ตนเอง/พื้นที่ จัดทำแผนพัฒนากลุ่มสู่ Smart Group</t>
  </si>
  <si>
    <t xml:space="preserve">               2.2.2 จัดกระบวนการเรียนรู้ ระยะที่ 2 เพื่อพัฒนาศักยภาพกลุ่มสู่ Smart Group </t>
  </si>
  <si>
    <t xml:space="preserve">               2.2.3 สนับสนุนปัจจัยการผลิตเพื่อเตรียมความพร้อมสู่ Smart Group </t>
  </si>
  <si>
    <t xml:space="preserve">               2.3.1 ประชุมการขับเคลื่อนงานกลุ่มแม่บ้านเกษตรกร ระดับอำเภอ</t>
  </si>
  <si>
    <t xml:space="preserve">               2.3.2 จัดเวทีแลกเปลี่ยนเรียนรู้เพิ่มศักยภาพผู้นำในการขับเคลื่อนงานกลุ่มแม่บ้านเกษตรกรระดับจังหวัด</t>
  </si>
  <si>
    <t>55 ราย</t>
  </si>
  <si>
    <t xml:space="preserve">                3.1.1 พัฒนาศักยภาพกลุ่มยุวเกษตรกรต้นแบบ (Smart Group Model)</t>
  </si>
  <si>
    <t xml:space="preserve">                     2) สนับสนุนวัสดุวัสดุการเกษตรเพื่อพัฒนากลุ่มยุวเกษตรกรต้นแบบ</t>
  </si>
  <si>
    <t xml:space="preserve">          4.1 ส่งเสริมความมั่นคงด้านอาหารระดับชุมชน</t>
  </si>
  <si>
    <t xml:space="preserve">               4.1.1 จัดกระบวนการเรียนรู้ระยะที่ 1 สร้างการรับรู้ วิเคราะห์ศักยภาพตนเอง/พื้นที่ และจัดทำแผนสร้างความมั่นคงด้านอาหารระดับชุมชน</t>
  </si>
  <si>
    <t xml:space="preserve">               4.1.2 จัดกระบวนการเรียนรู้ระยะที่ 2 พัฒนาทักษะด้านการเกษตรและเคหกิจเกษตร เพื่อสร้างความมั่นคงด้านอาหารระดับชุมชน</t>
  </si>
  <si>
    <t xml:space="preserve">               4.1.3 สนับสนุนปัจจัยการผลิตเพื่อสร้างแหล่งอาหารระดับชุมชน</t>
  </si>
  <si>
    <t xml:space="preserve"> 2. โครงการศูนย์เรียนรู้การเพิ่มประสิทธิภาพการผลิตสินค้าเกษตร</t>
  </si>
  <si>
    <t xml:space="preserve">        2. กิจกรรมพัฒนาเกษตรกร</t>
  </si>
  <si>
    <t xml:space="preserve">            1.1 พัฒนาศูนย์เรียนรู้การเพิ่มประสิทธิภาพการผลิตสินค้าเกษตร</t>
  </si>
  <si>
    <t xml:space="preserve">            1.2 พัฒนาศูนย์เครือข่ายอื่นๆ </t>
  </si>
  <si>
    <t xml:space="preserve">        3. กิจกรรมสนับสนุนการให้บริการของ ศพก. และเครือข่าย</t>
  </si>
  <si>
    <t xml:space="preserve">        4. กิจกรรมบริหารจัดการเพื่อขับเคลื่อนการดำเนินงาน</t>
  </si>
  <si>
    <r>
      <t xml:space="preserve">            3.1 การ</t>
    </r>
    <r>
      <rPr>
        <sz val="13.5"/>
        <rFont val="TH SarabunPSK"/>
        <family val="2"/>
      </rPr>
      <t>จัดงานวันถ่ายทอดเทคโนโลยีเพื่อเริ่มต้นฤดูกาลผลิตใหม่ (Field day)</t>
    </r>
  </si>
  <si>
    <t xml:space="preserve">            2.2 พัฒนาประธานศูนย์เครือข่าย ศพก.</t>
  </si>
  <si>
    <t xml:space="preserve">            2.1 จัดกระบวนการเรียนรู้ให้กับเกษตรกรผู้นำ</t>
  </si>
  <si>
    <t xml:space="preserve">            4.1 ประชุมคณะกรรมการเครือข่าย ศพก. ระดับจังหวัด (รูปแบบปกติ)</t>
  </si>
  <si>
    <t xml:space="preserve">            4.2 ประชุมคณะกรรมการเครือข่าย ศพก. ระดับจังหวัด (รูปแบบ Online)</t>
  </si>
  <si>
    <t xml:space="preserve">            4.1 ประชุมคณะกรรมการเครือข่าย ศพก. ระดับอำเภอ (รูปแบบปกติ)</t>
  </si>
  <si>
    <t xml:space="preserve">        5. ติดตามประเมินผลการดำเนินงาน ศพก.</t>
  </si>
  <si>
    <t>11 ศูนย์</t>
  </si>
  <si>
    <t>330 ราย</t>
  </si>
  <si>
    <t>22 คน</t>
  </si>
  <si>
    <t>5 คน</t>
  </si>
  <si>
    <t>110 คน</t>
  </si>
  <si>
    <t xml:space="preserve">        1. พัฒนาศักยภาพของ ศพก. </t>
  </si>
  <si>
    <t xml:space="preserve">        6. พัฒนาศักยภาพการดำเนินงานและการให้บริการศูนย์จัดการศัตรูพืชชุมชน (ศจช.)</t>
  </si>
  <si>
    <t xml:space="preserve">            6.1 พัฒนา ศจช. ต้นแบบด้านการจัดการศัตรูพืชโดยการมีส่วนร่วมของชุมชน</t>
  </si>
  <si>
    <t xml:space="preserve">            6.2 จัดทำแปลงเรียนรู้โรงเรียนเกษตรกร</t>
  </si>
  <si>
    <t xml:space="preserve">            6.3 จัดกระบวนการเรียนรูแก่เกษตรกร เพื่อพัฒนาและยกระดับคุณภาพ ศจช.</t>
  </si>
  <si>
    <t xml:space="preserve">            6.4 สนับสนุนวัสดุผลิตปัจจัยควบคุมศัตรูพืช</t>
  </si>
  <si>
    <t xml:space="preserve">                 1) สนับสนุนวัสดุผลิตเชื้อจุลินทรีย์พร้อมใช้</t>
  </si>
  <si>
    <t xml:space="preserve">            6.5 สนับสนุนการสำรวจและติดตามสถานการณ์ศัตรูพืช</t>
  </si>
  <si>
    <t xml:space="preserve">                 1) สนับสนุนการสำรวจ ติดตามสถานการณ์ศัตรูพืชใน ศจช.และพื้นที่เสี่ยง</t>
  </si>
  <si>
    <t xml:space="preserve">            6.6 ประชุมคณะกรรมการขับเคลื่อน ศจช. และแปลงใหญ่ระดับจังหวัด</t>
  </si>
  <si>
    <t xml:space="preserve">            6.7 ประกวด ศจช.ดีเด่น</t>
  </si>
  <si>
    <t xml:space="preserve">                 1) ระดับจังหวัด</t>
  </si>
  <si>
    <t xml:space="preserve">        7. กิจกรรมการพัฒนาศูนย์เครือข่าย (ศูนย์จัดการดินปุ๋ยชุมชน)</t>
  </si>
  <si>
    <t xml:space="preserve">            7.1 ขับเคลื่อนการพัฒนาศูนย์จัดการดินปุ๋ยชุมชนและการเชื่อมโยงเครือข่าย</t>
  </si>
  <si>
    <t xml:space="preserve">                 1) ประชุมเครือข่ายเจ้าหน้าที่ ศดปช. ระดับจังหวัดและอำเภอ</t>
  </si>
  <si>
    <t xml:space="preserve">                 2) จัดเวทีถอดบทเรียน ศดปช.</t>
  </si>
  <si>
    <t xml:space="preserve">                 3) ประกวดศูนย์จัดการดินปุ๋ยชุมชน</t>
  </si>
  <si>
    <t xml:space="preserve">                 4) ปรับปรุงฐานข้อมูล ศดปช. ใน Application รู้ดิน รู้ปุ๋ย</t>
  </si>
  <si>
    <t xml:space="preserve">            7.2 พัฒนาศักยภาพการดำเนินงานศูนย์จัดการดินปุ๋ยชุมชนและถ่ายทอดเทคโนโลยีด้านการจัดการดินและปุ๋ย</t>
  </si>
  <si>
    <t xml:space="preserve">                 1) สนับสนุนการดำเนินกิจกรรมของ ศดปช.</t>
  </si>
  <si>
    <t xml:space="preserve">                 2) สนับสนุนการจัดทำสถานีการเรียนรู้ เพื่อถ่ายทอดเทคโนโลยีด้านการจัดการดินและปุ๋ย</t>
  </si>
  <si>
    <t xml:space="preserve">                 3) จัดทำแปลงเรียนรู้ด้านการจัดการดินและปุ๋ย</t>
  </si>
  <si>
    <t xml:space="preserve">        8. เสริมสร้างความรู้และทักษะการปฏิบัติงานของเจ้าหน้าที่</t>
  </si>
  <si>
    <t xml:space="preserve">            8.1 ขับเคลื่อนการดำเนินงานและการให้บริการคลินิกเกษตรพืชระดับพื้นที่</t>
  </si>
  <si>
    <t xml:space="preserve"> 3. โครงการพัฒนาเกษตรกรปราดเปรื่อง (Smart Farmer)</t>
  </si>
  <si>
    <t>1 ศูนย์</t>
  </si>
  <si>
    <t>53 แปลง</t>
  </si>
  <si>
    <t>8 ศูนย์</t>
  </si>
  <si>
    <t>11 แปลง</t>
  </si>
  <si>
    <t>12 ครั้ง</t>
  </si>
  <si>
    <t xml:space="preserve">         1. การพัฒนาเกษตรกรรุ่นใหม่ </t>
  </si>
  <si>
    <t xml:space="preserve">            1.1 พัฒนาเกษตรกรรุ่นใหม่ให้เป็น Young Smart Farmer</t>
  </si>
  <si>
    <t xml:space="preserve">                  1) อบรมหลักสูตรพัฒนาเกษตรกรรุ่นใหม่ให้เป็น Young Smart Farmer</t>
  </si>
  <si>
    <t xml:space="preserve">         2. พัฒนาเกษตรปราดเปรื่อง (Smart Farmer)</t>
  </si>
  <si>
    <t xml:space="preserve">            2.1 พัฒนาศักยภาพเกษตรกรให้เป็น Smart Farmer</t>
  </si>
  <si>
    <t xml:space="preserve">                  1) อบรมพัฒนาศักยภาพเกษตรกรให้เป็น Smart Farmer</t>
  </si>
  <si>
    <t xml:space="preserve">            2.2 พัฒนาเพิ่มศักยภาพ Smart Farmer สู่การเป็น Smart Farmer ต้นแบบ</t>
  </si>
  <si>
    <t xml:space="preserve">                  1) อบรมพัฒนาเพิ่มศักยภาพ Smart Farmer สู่การเป็น Smart Farmer ต้นแบบ และสร้างเครือข่าย ระดับจังหวัด</t>
  </si>
  <si>
    <r>
      <t xml:space="preserve">            2.3 </t>
    </r>
    <r>
      <rPr>
        <sz val="13"/>
        <rFont val="TH SarabunPSK"/>
        <family val="2"/>
      </rPr>
      <t>พัฒนา Smart Farmer และ Young Smart Farmer ด้วยกระบวนการกลุ่ม</t>
    </r>
  </si>
  <si>
    <t xml:space="preserve">                  1) อบรมเพิ่มทักษะ Smart Farmer และ Young Smart Farmer    ด้วยการบริหารจัดการกลุ่ม</t>
  </si>
  <si>
    <t xml:space="preserve">                  2) สนับสนุนวัสดุการเกษตรเพื่อการพัฒนา Smart Farmer และ Young Smart Farmer  ด้วยกระบวนการกลุ่ม</t>
  </si>
  <si>
    <t>40 ราย</t>
  </si>
  <si>
    <t xml:space="preserve">    3.2 กิจกรรมพัฒนา Smart Farmer สู่ผู้ประกอบการชั้นนำ (Agri-biz Idol)</t>
  </si>
  <si>
    <t xml:space="preserve">         1. การพัฒนาผู้ประกอบการเกษตรชั้นนำ</t>
  </si>
  <si>
    <t xml:space="preserve">            1.1 อบรมหลักสูตรเพิ่มศักยภาพการดำเนินงานศูนย์บ่มเพาะเกษตรกรรุ่นใหม่</t>
  </si>
  <si>
    <t xml:space="preserve">            1.2 สนับสนุนวัสดุการเกษตรเพื่อการพัฒนาผู้ประกอบการเกษตรชั้นนำ</t>
  </si>
  <si>
    <t xml:space="preserve">แผนการใช้จ่ายโครงการส่งเสริมการเกษตร ประจำปีงบประมาณ พ.ศ. 2565 </t>
  </si>
  <si>
    <t>ตค.64</t>
  </si>
  <si>
    <t>พย. 64</t>
  </si>
  <si>
    <t>ธค. 64</t>
  </si>
  <si>
    <t>มค. 65</t>
  </si>
  <si>
    <t>กพ. 65</t>
  </si>
  <si>
    <t>มีค. 65</t>
  </si>
  <si>
    <t>เมย. 65</t>
  </si>
  <si>
    <t>พค. 65</t>
  </si>
  <si>
    <t xml:space="preserve"> มิย. 65</t>
  </si>
  <si>
    <t>กค. 65</t>
  </si>
  <si>
    <t>สค. 65</t>
  </si>
  <si>
    <t>กย. 65</t>
  </si>
  <si>
    <t xml:space="preserve">แผนการใช้จ่ายงบประมาณ โครงการตามแผนพัฒนาจังหวัด/กลุ่มจังหวัดและอื่นๆ ประจำปีงบประมาณ พ.ศ. 2565 </t>
  </si>
  <si>
    <t xml:space="preserve">      กิจกรรมระบบส่งเสริมเกษตรแบบแปลงใหญ่</t>
  </si>
  <si>
    <t xml:space="preserve">      กิจกรรมพัฒนาการผลิตเกษตรอินทรีย์</t>
  </si>
  <si>
    <t xml:space="preserve">      กิจกรรมบริหารจัดการเขตเกษตรเศรษฐกิจสำหรับสินค้าเกษตรที่สำคัญ (zoning)</t>
  </si>
  <si>
    <r>
      <t xml:space="preserve">          1.1 </t>
    </r>
    <r>
      <rPr>
        <sz val="13"/>
        <rFont val="TH SarabunPSK"/>
        <family val="2"/>
      </rPr>
      <t>เวทีแลกเปลี่ยนเรียนรู้ระดับอำเภอ (District Workshop:DW) ผ่านระบบ Online</t>
    </r>
  </si>
  <si>
    <t xml:space="preserve">      1. โครงการคลินิกเกษตรเคลื่อนที่ในพระราชานุเคราะห์ สมเด็จพระบรม      โอรสาธิราชฯ สยามมกุฎราชกุมาร</t>
  </si>
  <si>
    <r>
      <t xml:space="preserve">             1.1.1 จัดคลินิกเกษตรเคลื่อนที่ไตรมาส 1</t>
    </r>
    <r>
      <rPr>
        <sz val="12"/>
        <rFont val="TH SarabunPSK"/>
        <family val="2"/>
      </rPr>
      <t xml:space="preserve"> </t>
    </r>
  </si>
  <si>
    <t xml:space="preserve">             1.1.2 จัดคลินิกเกษตรเคลื่อนที่ไตรมาส 2</t>
  </si>
  <si>
    <t xml:space="preserve">          1.1 จัดเวทีที่ 1 สร้างการรับรู้เพื่อเตรียมความพร้อมเข้าสู่สังคมเกษตรสูงวัยและถ่ายทอดความรู้ด้านเคหกิจเกษตรเพื่อการพัฒนาคุณภาพชีวิตในครัวเรือนเกษตรสูงวัย</t>
  </si>
  <si>
    <t xml:space="preserve">    กิจกรรมพัฒนาความเข้มแข็งของกลุ่มเกษตรกร</t>
  </si>
  <si>
    <r>
      <t xml:space="preserve">         1. </t>
    </r>
    <r>
      <rPr>
        <sz val="13"/>
        <rFont val="TH SarabunPSK"/>
        <family val="2"/>
      </rPr>
      <t>ส่งเสริมและสนับสนุนให้เกษตรกรดำเนินการวางแผนและจัดการศัตรูพืชโดยวิธีผสมผสาน</t>
    </r>
  </si>
  <si>
    <t xml:space="preserve">               1.1 บริหารจัดการการถ่ายทอดความรู้ การป้องกันและกำจัดศัตรูพืชโดยวิธีผสมผสาน และการใช้สารเคมีอย่างถูกต้องและปลอดภัย</t>
  </si>
  <si>
    <t xml:space="preserve">               1.1 บริหารจัดการการถ่ายทอดความรู้ การป้องกันและกำจัดศัตรูพืช โดยวิธีผสมผสาน และการใช้สารเคมีอย่างถูกต้องและปลอดภัย</t>
  </si>
  <si>
    <r>
      <t xml:space="preserve">                  </t>
    </r>
    <r>
      <rPr>
        <sz val="14"/>
        <rFont val="TH SarabunPSK"/>
        <family val="2"/>
      </rPr>
      <t>1.2</t>
    </r>
    <r>
      <rPr>
        <sz val="12"/>
        <rFont val="TH SarabunPSK"/>
        <family val="2"/>
      </rPr>
      <t xml:space="preserve"> </t>
    </r>
    <r>
      <rPr>
        <sz val="13"/>
        <rFont val="TH SarabunPSK"/>
        <family val="2"/>
      </rPr>
      <t>สนับสนุนให้เกษตรกรดำเนินการป้องกันและกำจัดศัตรูพืชด้วยวิธีผสมสผสาน</t>
    </r>
  </si>
  <si>
    <r>
      <t xml:space="preserve">               2.1 </t>
    </r>
    <r>
      <rPr>
        <sz val="13"/>
        <rFont val="TH SarabunPSK"/>
        <family val="2"/>
      </rPr>
      <t>ประเมินผลสารเคมีทางการเกษตรตกค้างในผลผลิตการเกษตรของเกษตรกร</t>
    </r>
  </si>
  <si>
    <t xml:space="preserve">                    1) สนับสนุนการดำเนินการตรวจวิเคราะห์สารเคมีตกค้างในผลผลิตการเกษตร</t>
  </si>
  <si>
    <r>
      <t xml:space="preserve">               1.2 </t>
    </r>
    <r>
      <rPr>
        <sz val="13"/>
        <rFont val="TH SarabunPSK"/>
        <family val="2"/>
      </rPr>
      <t>สนับสนุนให้เกษตรกรดำเนินการป้องกันและกำจัดศัตรูพืชด้วยวิธีผสมสผสาน</t>
    </r>
  </si>
  <si>
    <t xml:space="preserve">            1.3 จัดทำแปลงเรียนรู้เกี่ยวกับการบริหารจัดการสวนกาแฟและสนับสนุน ปัจจัยการผลิต </t>
  </si>
  <si>
    <r>
      <t xml:space="preserve">     8.1.6</t>
    </r>
    <r>
      <rPr>
        <b/>
        <sz val="13.5"/>
        <rFont val="TH SarabunPSK"/>
        <family val="2"/>
      </rPr>
      <t xml:space="preserve"> ส่งเสริมการเพิ่มประสิทธิภาพการผลิตพืชตระกูลถั่วเพื่อความมั่นคงด้านอาหาร</t>
    </r>
  </si>
  <si>
    <t xml:space="preserve">            1.1 จัดอบรมถ่ายทอดเทคโนโลยีการผลิตสินค้าไม้ผลอัตลักษณ์พื้นถิ่น</t>
  </si>
  <si>
    <r>
      <t xml:space="preserve">            1.3 </t>
    </r>
    <r>
      <rPr>
        <sz val="13"/>
        <rFont val="TH SarabunPSK"/>
        <family val="2"/>
      </rPr>
      <t>พัฒนาสินค้าไม้ผลอัตลักษณ์สู่กระบวนการรับรองสินค้า GI และตรวจสอบย้อนกลับได้</t>
    </r>
  </si>
  <si>
    <r>
      <t xml:space="preserve">            1.3 </t>
    </r>
    <r>
      <rPr>
        <sz val="13"/>
        <rFont val="TH SarabunPSK"/>
        <family val="2"/>
      </rPr>
      <t>ส่งเสริมการรวมกลุ่ม &amp; สร่างเครือข่ายเกษตรกรปลอดการเผา โดยการจัดเวทีชุมชน</t>
    </r>
  </si>
  <si>
    <t xml:space="preserve">    กิจกรรมศูนย์เรียนรู้การเพิ่มประสิทธิภาพการผลิตสินค้าเกษตร</t>
  </si>
  <si>
    <t xml:space="preserve">            4.3 ประชุมคณะกรรมการเครือข่าย ศพก. ระดับอำเภอ (รูปแบบปกติ)</t>
  </si>
  <si>
    <t xml:space="preserve">    3.1 กิจกรรมพัฒนาเกษตรกรปราดเปรื่องและเกษตรกรรุ่นใหม่            (Smart Farmer &amp; Young Smart Farmer)</t>
  </si>
  <si>
    <t xml:space="preserve">    3.1 กิจกรรมพัฒนาเกษตรกรปราดเปรื่องและเกษตรกรรุ่นใหม่                 (Smart Farmer &amp; Young Smart Farmer)</t>
  </si>
  <si>
    <t>นางชรินรัตน์ ตีทอง</t>
  </si>
  <si>
    <t>จังหวัด</t>
  </si>
  <si>
    <t>อ.เมือง</t>
  </si>
  <si>
    <t>อ.หล่มสัก</t>
  </si>
  <si>
    <t>อ.หล่มเก่า</t>
  </si>
  <si>
    <t>อ.เขาค้อ</t>
  </si>
  <si>
    <t>อ.น้ำหนาว</t>
  </si>
  <si>
    <t>อ.ชนแดน</t>
  </si>
  <si>
    <t>อ.วังโป่ง</t>
  </si>
  <si>
    <t>อ.หนองไผ่</t>
  </si>
  <si>
    <t>อ.บึงสามพัน</t>
  </si>
  <si>
    <t>อ.วิเชียรบุรี</t>
  </si>
  <si>
    <t>อ.ศรีเทพ</t>
  </si>
  <si>
    <t>น.ส.ปุณยนุช วงศ์จันทรา</t>
  </si>
  <si>
    <t>นายพีรพล สุธงษา</t>
  </si>
  <si>
    <t>น.ส.ศุภลักษณ์ นาสูงชน</t>
  </si>
  <si>
    <t xml:space="preserve">               1.1 จัดเวทีชุมชน</t>
  </si>
  <si>
    <t xml:space="preserve">               1.2  อบรมหลักสูตรที่ 1</t>
  </si>
  <si>
    <t xml:space="preserve">               1.3 อบรมและศึกษาดูงาน หลักสูตรที่ 2</t>
  </si>
  <si>
    <t xml:space="preserve">                                 - การติดตามและอำนวยการ</t>
  </si>
  <si>
    <t>วสช.กลุ่มผู้ผลิตและแปรรูปมะขามอ.ชนแดน</t>
  </si>
  <si>
    <t xml:space="preserve">วสช.วิสาหกิจชุมชนกลุ่มสายใยรักตัดเย็บ อ.วิเชียรบุรี </t>
  </si>
  <si>
    <t>น.ส.ณัฐพร อุดมพงษ์</t>
  </si>
  <si>
    <t>อ.เมืองเพชรบูรณ์</t>
  </si>
  <si>
    <t>นายจีรพงษ์ จุลพันธ์</t>
  </si>
  <si>
    <t xml:space="preserve">                               - อำนวยการ ประชาสัมพันธ์ ติดตาม ประเมินผล</t>
  </si>
  <si>
    <t>5 ราย</t>
  </si>
  <si>
    <t xml:space="preserve"> 5 ราย</t>
  </si>
  <si>
    <t>3 ศูนย์</t>
  </si>
  <si>
    <t xml:space="preserve">                                         - งบดำเนินงาน อำนวยการ ติดตาม รายงานผล</t>
  </si>
  <si>
    <t>9 เดือน</t>
  </si>
  <si>
    <t>10 ครั้ง</t>
  </si>
  <si>
    <t>นายพีรพล  สุธงษา</t>
  </si>
  <si>
    <t>นางอนงค์รัตน์ ทองดี</t>
  </si>
  <si>
    <t xml:space="preserve">                     - อำนวยการ (ค่าเบี้ยเลี้ยง และค่าพาหนะเจ้าหน้าที่ติดตามงาน)</t>
  </si>
  <si>
    <t xml:space="preserve">น.ส.วิภาดา แสวงทอง </t>
  </si>
  <si>
    <t xml:space="preserve">                    1.3.1 สำรวจ ติดตามและประเมินสถานการณ์แมลงวันผลไม้</t>
  </si>
  <si>
    <t xml:space="preserve">                    1.3.2 ติดตามและประเมินสถานการณ์แมลงวันผลไม้</t>
  </si>
  <si>
    <t>4 ครั้ง</t>
  </si>
  <si>
    <t xml:space="preserve">                    1.3.3 อำนวยการ (เบี้ยเลี้ยง,ค่าพาหนะเจ้าหน้าที่ติดตามงาน)</t>
  </si>
  <si>
    <r>
      <t xml:space="preserve">                    1.4.1 </t>
    </r>
    <r>
      <rPr>
        <sz val="13"/>
        <rFont val="TH SarabunPSK"/>
        <family val="2"/>
      </rPr>
      <t>สนับสนุนการควบคุมประชากรของแมลงวันผลไม้ ด้วยวิธีผสมผสาน</t>
    </r>
  </si>
  <si>
    <r>
      <t xml:space="preserve">                    1) </t>
    </r>
    <r>
      <rPr>
        <sz val="13"/>
        <rFont val="TH SarabunPSK"/>
        <family val="2"/>
      </rPr>
      <t>สนับสนุนการดำเนินการตรวจวิเคราะห์สารเคมีตกค้างในผลผลิตการเกษตร</t>
    </r>
  </si>
  <si>
    <t xml:space="preserve">                - อำนวยการ (ค่าเบี้ยเลี้ยง และค่าพาหนะเจ้าหน้าที่ติดตามงาน)</t>
  </si>
  <si>
    <t>น.ส.ธัญญรัตน์ ภัทรชนนวรพล</t>
  </si>
  <si>
    <t xml:space="preserve">                      - อำนวยการ (เบี้ยเลี้ยง,ค่าพาหนะเจ้าหน้าที่ติดตามงาน)</t>
  </si>
  <si>
    <t>น.ส.กาญจนารมณ์ ทองโปร่ง</t>
  </si>
  <si>
    <t xml:space="preserve">                     1.1) แปลงติดตามสถานการณ์ศัตรูพืชของ ศจช.</t>
  </si>
  <si>
    <t>22 แปลง</t>
  </si>
  <si>
    <t>2 แปลง</t>
  </si>
  <si>
    <t xml:space="preserve">                     1.2) จัดทำแปลงติดตามสถานการณ์ในกิจกรรมจุดเฝ้าระวังศัตรูพืช </t>
  </si>
  <si>
    <t>31 แปลง</t>
  </si>
  <si>
    <t xml:space="preserve">                           (แปลงเฝ้าระวัง ในพื้นที่เสี่ยง Gisda)</t>
  </si>
  <si>
    <t xml:space="preserve">                                  - แปลง Gisda ข้าว</t>
  </si>
  <si>
    <t>3 แปลง</t>
  </si>
  <si>
    <t xml:space="preserve">                                  - แปลง Gisda มันสำปะหลัง</t>
  </si>
  <si>
    <t xml:space="preserve">                                  - แปลง Gisda มะขามหวาน</t>
  </si>
  <si>
    <t xml:space="preserve">                                  - แปลง Gisda พืชผัก</t>
  </si>
  <si>
    <t xml:space="preserve">                                  - แปลง Gisda อ้อย</t>
  </si>
  <si>
    <t xml:space="preserve">                                  - แปลง Gisda ข้าวโพด</t>
  </si>
  <si>
    <t xml:space="preserve">                                  - แปลง Gisda กาแฟ</t>
  </si>
  <si>
    <t xml:space="preserve">                                  - แปลง Gisda มะม่วง</t>
  </si>
  <si>
    <t>น.ส. วิภาดา แสวงทอง</t>
  </si>
  <si>
    <t xml:space="preserve">                    - อำนวยการ (เบี้ยเลี้ยง,ค่าพาหนะเจ้าหน้าที่ติดตามงาน)</t>
  </si>
  <si>
    <t xml:space="preserve">                1) บริหารจัดการพัฒนาศักยภาพเจ้าหน้าที่อารักขาพืชให้เป็นหมอพืชระดับพื้นที่</t>
  </si>
  <si>
    <t xml:space="preserve">                2) ขับเคลื่อนการดำเนินงานและการให้บริการคลินิกพืชระดับพื้นที่</t>
  </si>
  <si>
    <t>11 ครั้ง</t>
  </si>
  <si>
    <t>นางปวริศา กันแพงศรี</t>
  </si>
  <si>
    <t xml:space="preserve">         2. ค่าใช้จ่ายในการติดตาม นิเทศ และประเมินผลการดำเนินงาน</t>
  </si>
  <si>
    <t>2 ครั้ง</t>
  </si>
  <si>
    <t xml:space="preserve">                   - เกษตรกรแปลงใหญ่ (จำนวน 2 รุ่น ๆ ละ 25 ราย)</t>
  </si>
  <si>
    <t>น.ส.วรุณย์พันธ์ สัจจวณิชย์</t>
  </si>
  <si>
    <t>แปลงใหญ่ ปี 2564 มะขามหวาน วังบาล หล่มเก่า</t>
  </si>
  <si>
    <t>แปลงใหญ่ ปี 2564 มะละกอ นาซำ หล่มเก่า</t>
  </si>
  <si>
    <t>9 ราย</t>
  </si>
  <si>
    <t>แปลงทั่วไป อินทผาลัม หล่มเก่า หล่มเก่า</t>
  </si>
  <si>
    <t>1 ราย</t>
  </si>
  <si>
    <t>แปลงทั่วไป มะขามหวาน หล่มเก่า หล่มเก่า</t>
  </si>
  <si>
    <t>3 ราย</t>
  </si>
  <si>
    <t>แปลงใหญ่ปี 2561 พืชผัก ปากช่อง หล่มสัก</t>
  </si>
  <si>
    <t>23 ราย</t>
  </si>
  <si>
    <t>แปลงทั่วไป (วิสาหกิจชุมชน)  พืชผัก น้ำก้อ หล่มสัก</t>
  </si>
  <si>
    <t>แปลงทั่วไป (วิสาหกิจชุมชน)  พืชผัก น้ำเฮี้ย หล่มสัก</t>
  </si>
  <si>
    <t>29 ราย</t>
  </si>
  <si>
    <t>แปลงทั่วไป ทุเรียน น้ำก้อ หล่มสัก</t>
  </si>
  <si>
    <t>แปลงทั่วไป ผักชีฝรั่ง สักหลง หล่มสัก</t>
  </si>
  <si>
    <t>แปลงทั่วไป (กลุ่มส่งเสริมอาชีพ) ส้มโอ บ้านไร่ หล่มสัก</t>
  </si>
  <si>
    <t>33 ราย</t>
  </si>
  <si>
    <t>แปลงทั่วไป มะม่วง วังศาล วังโป่ง</t>
  </si>
  <si>
    <t>แปลงทั่วไป ชมพู่ หนองแจง บึงสามพัน</t>
  </si>
  <si>
    <t>แปลงทั่วไป พืชผัก (ตะไคร้ มะกรูด) ศรีมงคล บึงสามพัน</t>
  </si>
  <si>
    <t>2 ราย</t>
  </si>
  <si>
    <t>แปลงทั่วไป มะม่วง กันจุ บึงสามพัน</t>
  </si>
  <si>
    <t>แปลงทั่วไป พืชผัก สมุนไพร บัววัฒนา หนองไผ่</t>
  </si>
  <si>
    <t>แปลงทั่วไป พืชพัก สมุนไพร วังโบสถ์ หนองไผ่</t>
  </si>
  <si>
    <t>แปลงทั่วไป มะขามเทศ บึงกระจับ วิเชียรบุรี</t>
  </si>
  <si>
    <t>แปลงทั่วไป อินทผลัม สระประดู่ วิเชียรบุรี</t>
  </si>
  <si>
    <t>แปลงทั่วไป กระชาย ซับสมบูรณ์ วิเชียรบุรี</t>
  </si>
  <si>
    <t>แปลงทั่วไป พืชผัก พุเตย วิเชียรบุรี</t>
  </si>
  <si>
    <t>แปลงใหญ่ ปี 2560 ข้าวโพดเลี้ยงสัตว์ ห้วยสะแก เมือง</t>
  </si>
  <si>
    <t>แปลงทั่วไป มะม่วง ดงมูลเหล็ก เมือง</t>
  </si>
  <si>
    <t>แปลงทั่วไป มะม่วง ท่าพล เมือง</t>
  </si>
  <si>
    <t>แปลงทั่วไป มะพร้าว ท่าพล เมือง</t>
  </si>
  <si>
    <t>แปลงทั่วไป ลำไย ท่าพล เมือง</t>
  </si>
  <si>
    <t>แปลงทั่วไป (กลุ่มวิสาหกิจชุมชน) พืชผัก ห้วยสะแก เมือง</t>
  </si>
  <si>
    <t>6 ราย</t>
  </si>
  <si>
    <t>แปลงทั่วไป (กลุ่มวิสาหกิจชุมชน) มะขาม ห้วยสะแก เมือง</t>
  </si>
  <si>
    <t>แปลงทั่วไป (กลุ่มวิสาหกิจชุมชน) อินทผลัม ห้วยสะแก เมือง</t>
  </si>
  <si>
    <t>แปลงทั่วไป ฝรั่ง นาป่า เมือง</t>
  </si>
  <si>
    <t>แปลงทั่วไป ส้มโอ นาป่า เมือง</t>
  </si>
  <si>
    <t>แปลงทั่วไป มะขามหวาน นาป่า เมือง</t>
  </si>
  <si>
    <t>แปลงทั่วไป ทุเรียน นาป่า เมือง</t>
  </si>
  <si>
    <t>แปลงทั่วไป มะม่วง ห้วยใหญ่ เมือง</t>
  </si>
  <si>
    <t>แปลงทั่วไป ส้มโอ ห้วยใหญ่ เมือง</t>
  </si>
  <si>
    <t>4 ราย</t>
  </si>
  <si>
    <t>แปลงทั่วไป มะพร้าว ห้วยใหญ่ เมือง</t>
  </si>
  <si>
    <t>แปลงทั่วไป กล้วย ห้วยใหญ่ เมือง</t>
  </si>
  <si>
    <t>แปลงทั่วไป มะม่วง บ้านโคก เมือง</t>
  </si>
  <si>
    <t>แปลงทั่วไป พืชผัก สะเดียง เมือง</t>
  </si>
  <si>
    <t>แปลงทั่วไป พืชผัก นางั่ว เมือง</t>
  </si>
  <si>
    <t>แปลงทั่วไป พืชผัก (หอม กระเทียม) วังชมภู เมือง</t>
  </si>
  <si>
    <t xml:space="preserve">      - ติดตามและสนับสนุนการทำงาน</t>
  </si>
  <si>
    <t>15(1)</t>
  </si>
  <si>
    <t>15(2)</t>
  </si>
  <si>
    <t xml:space="preserve">       2. ติดตาม ให้ความช่วยเหลือ และสนับสนุนการดำเนินงาน</t>
  </si>
  <si>
    <t xml:space="preserve">           1.1 การจัดเวทีวิเคราะห์ศักยภาพพื้นที่และศักยภาพของเกษตรกร 1 ครั้ง</t>
  </si>
  <si>
    <t xml:space="preserve">           1.2 จัดกระบวนการเรียนรู้การเพิ่มประสิทธิภาพการผลิตพืชสมุนไพรพร้อม                     ศึกษาดูงาน</t>
  </si>
  <si>
    <t xml:space="preserve">           1.3 สนับสนุนปัจจัยการผลิตแปลงเรียนรู้สมุนไพร</t>
  </si>
  <si>
    <t xml:space="preserve">           1.4 ติดตามและสรุปผลการดำเนินงาน</t>
  </si>
  <si>
    <t>11 ราย</t>
  </si>
  <si>
    <t>14 ราย</t>
  </si>
  <si>
    <t>10 (2)</t>
  </si>
  <si>
    <t>11 (2)</t>
  </si>
  <si>
    <t>14 (2)</t>
  </si>
  <si>
    <t>20 (2)</t>
  </si>
  <si>
    <t xml:space="preserve">5 (1) </t>
  </si>
  <si>
    <t xml:space="preserve">5 (2) </t>
  </si>
  <si>
    <t xml:space="preserve">             แปลงปี 2563</t>
  </si>
  <si>
    <t>13 แปลง</t>
  </si>
  <si>
    <t xml:space="preserve">             อ.เมืองเพชรบูรณ์ (พืชผัก)</t>
  </si>
  <si>
    <t>1แปลง/38ราย</t>
  </si>
  <si>
    <t>ต.ห้วยสะแก</t>
  </si>
  <si>
    <t xml:space="preserve">             อ.หล่มสัก (พืชผัก)</t>
  </si>
  <si>
    <t>1แปลง/35ราย</t>
  </si>
  <si>
    <t>ต.บ้านหวาย</t>
  </si>
  <si>
    <t>1แปลง/83ราย</t>
  </si>
  <si>
    <t>ต.ห้วยไร่</t>
  </si>
  <si>
    <t xml:space="preserve">             อ.หล่มสัก (ข้าวโพดเลี้ยงสัตว์)</t>
  </si>
  <si>
    <t>1แปลง/55ราย</t>
  </si>
  <si>
    <t>ต.บุ่งน้ำเต้า</t>
  </si>
  <si>
    <t>1แปลง/58ราย</t>
  </si>
  <si>
    <t>ต.ลานบ่า</t>
  </si>
  <si>
    <t xml:space="preserve">             อ.น้ำหนาว (กาแฟ)</t>
  </si>
  <si>
    <t>1แปลง/39ราย</t>
  </si>
  <si>
    <t>ต.น้ำหนาว, ต.โคกมน</t>
  </si>
  <si>
    <t xml:space="preserve">             อ.น้ำหนาว (ทุเรียน)</t>
  </si>
  <si>
    <t>1แปลง/59ราย</t>
  </si>
  <si>
    <t xml:space="preserve">             อ.เขาค้อ (แมคคาเดเมีย)</t>
  </si>
  <si>
    <t>1แปลง/36ราย</t>
  </si>
  <si>
    <t xml:space="preserve">             อ.หนองไผ่ (ถั่วเขียว)</t>
  </si>
  <si>
    <t>1แปลง/31ราย</t>
  </si>
  <si>
    <t>ต.ท่าแดง</t>
  </si>
  <si>
    <t xml:space="preserve">             อ.ชนแดน (พืชผัก)</t>
  </si>
  <si>
    <t>ต.ลาดแค</t>
  </si>
  <si>
    <t xml:space="preserve">             อ.ชนแดน (มันสำปะหลัง)</t>
  </si>
  <si>
    <t>1แปลง/30ราย</t>
  </si>
  <si>
    <t xml:space="preserve">             อ.ชนแดน (ข้าวโพดเลี้ยงสัตว์)</t>
  </si>
  <si>
    <t>ต.ท่าข้าม</t>
  </si>
  <si>
    <t xml:space="preserve">             อ.วิเชียรบุรี (มันสำปะหลัง)</t>
  </si>
  <si>
    <t>1แปลง/32ราย</t>
  </si>
  <si>
    <t>ต.บ่อรัง</t>
  </si>
  <si>
    <t xml:space="preserve">             แปลงปี 2564</t>
  </si>
  <si>
    <t>5 แปลง</t>
  </si>
  <si>
    <t xml:space="preserve">             อ.วังโป่ง (ผัก)</t>
  </si>
  <si>
    <t>ต.วังโป่ง</t>
  </si>
  <si>
    <t xml:space="preserve">             อ.หล่มเก่า (มะละกอ)</t>
  </si>
  <si>
    <t>ต.นาซำ</t>
  </si>
  <si>
    <t xml:space="preserve">             อ.หล่มเก่า  (มะขาม)</t>
  </si>
  <si>
    <t>ต.วังบาล</t>
  </si>
  <si>
    <t xml:space="preserve">             อ.หล่มสัก   (ผัก)</t>
  </si>
  <si>
    <t>ต.บ้านกลาง</t>
  </si>
  <si>
    <t xml:space="preserve">             อ.ศรีเทพ (ผัก)</t>
  </si>
  <si>
    <t>ต.หนองย่างทอย</t>
  </si>
  <si>
    <t xml:space="preserve">             แปลงปี 2565</t>
  </si>
  <si>
    <t>8 แปลง</t>
  </si>
  <si>
    <t xml:space="preserve">             อ.เมืองเพชรบูรณ์ (โกโก้)</t>
  </si>
  <si>
    <t>ต.นางั่ว</t>
  </si>
  <si>
    <t xml:space="preserve">             อ.หล่มสัก (สมุนไพร)</t>
  </si>
  <si>
    <t>ต.น้ำชุน</t>
  </si>
  <si>
    <t xml:space="preserve">             อ.วังโป่ง (ข้าวโพดเลี้ยงสัตว์)</t>
  </si>
  <si>
    <t>ต.วังหิน</t>
  </si>
  <si>
    <t xml:space="preserve">             อ.บึงสามพัน  (ชมพู่ทับทิมจันทร์)</t>
  </si>
  <si>
    <t>ต.หนองแจง</t>
  </si>
  <si>
    <t xml:space="preserve">             อ.บึงสามพัน   (ไผ่เลี้ยง)</t>
  </si>
  <si>
    <t>ต.วังพิกุล</t>
  </si>
  <si>
    <t xml:space="preserve">             อ.วิเชียรบุรี (ข้าวโพดเลี้ยงสัตว์)</t>
  </si>
  <si>
    <t>ต.สามแยก</t>
  </si>
  <si>
    <t>ต.ซับน้อย</t>
  </si>
  <si>
    <t xml:space="preserve">             อ.หนองไผ่ (ยางพารา)</t>
  </si>
  <si>
    <t>ต.ท่าด้วง</t>
  </si>
  <si>
    <t xml:space="preserve">               4.1 จัดประชุมเชื่อมโยงการดำเนินงานคณะกรรมการเครือข่าย ศพก.และแปลงใหญ่</t>
  </si>
  <si>
    <t xml:space="preserve">                - ระดับอำเภอ</t>
  </si>
  <si>
    <t xml:space="preserve"> 4 ครั้ง/ปี</t>
  </si>
  <si>
    <t xml:space="preserve">                - ระดับจังหวัด</t>
  </si>
  <si>
    <t xml:space="preserve">                  (กรรมการ  4 คน จนท. 2 คน ๆ ละ 150 บาท ครั้งละ  900  บาท</t>
  </si>
  <si>
    <t xml:space="preserve">                  (กรรมการ 11 คน จนท.5 คน ๆ ละ  150  บาท)</t>
  </si>
  <si>
    <t>นายสุรนาท ศรีพันธ์</t>
  </si>
  <si>
    <t xml:space="preserve">อ.บึงสามพัน </t>
  </si>
  <si>
    <t xml:space="preserve">     1.3 อำนวยการและติดตาม</t>
  </si>
  <si>
    <t>26 ราย</t>
  </si>
  <si>
    <t>ต.สะเดาะพง</t>
  </si>
  <si>
    <t>50ราย</t>
  </si>
  <si>
    <t>15 ไร่</t>
  </si>
  <si>
    <t>6 ไร่</t>
  </si>
  <si>
    <t>ต.กันจุ อ.บึงสามพัน</t>
  </si>
  <si>
    <t>ต.ห้วยโป่ง อ.หนองไผ่</t>
  </si>
  <si>
    <t>ต.ดงขุย อ.ชนแดน</t>
  </si>
  <si>
    <t>ต.วังศาล อ.วังโป่ง</t>
  </si>
  <si>
    <t xml:space="preserve">             - จัดหาเมล็ดพันธุ์ถั่วเขียวและไรโซเบียม</t>
  </si>
  <si>
    <t xml:space="preserve">            - จัดหาเมล็ดพันธุ์ถั่วเขียวและไรโซเบียม</t>
  </si>
  <si>
    <t xml:space="preserve">         3. อำนวยการและติดตาม</t>
  </si>
  <si>
    <t>น.ส.วรุณย์พันธ์ สัจจณิชย์</t>
  </si>
  <si>
    <t>รร.ตชด.อ.ชนแดน</t>
  </si>
  <si>
    <t>ค่าตอบแทนใช้สอยและวัสดุ</t>
  </si>
  <si>
    <t>ค่าเอกสาร</t>
  </si>
  <si>
    <t xml:space="preserve">                                     - ติดตามและสนับสนุนการทำงานโครงการ</t>
  </si>
  <si>
    <t xml:space="preserve">      2. ติดตาม ให้ความช่วยเหลือ และสนับสนุนการดำเนินงาน</t>
  </si>
  <si>
    <t>ค่าวัสดุ/ปัจจัยการผลิต</t>
  </si>
  <si>
    <t xml:space="preserve">           1.2 จัดกระบวนการเรียนรู้การเพิ่มประสิทธิภาพการผลิตพืชสมุนไพรพร้อมศึกษาดูงาน</t>
  </si>
  <si>
    <t>วัสดุ/ค่าใช้จ่ายในการฝึกอบรม</t>
  </si>
  <si>
    <t>ค่าเบี้ยเลี้ยง/ค่าเอกสารการตรวจประเมินแปลง</t>
  </si>
  <si>
    <t>ค่าปัจจัยการผลิต</t>
  </si>
  <si>
    <t>ค่าตอบแทนใช้สอย</t>
  </si>
  <si>
    <t xml:space="preserve">             - ระดับจังหวัด (4 ครั้ง)</t>
  </si>
  <si>
    <t>ค่าอบรม/วัสดุ</t>
  </si>
  <si>
    <t>ค่าวัสดุการฝึกสาธิต /ค่าตอบแทนใช้สอยและวัสดุ</t>
  </si>
  <si>
    <t xml:space="preserve">         1. พัฒนาความรู้และศักยภาพของเกษตรกรด้านการเพิ่มประสิทธิภาพการผลิตสมุนไพร</t>
  </si>
  <si>
    <t>บึงสามพัน</t>
  </si>
  <si>
    <t>อำเภอ</t>
  </si>
  <si>
    <t>วิเชียรบุรี/ศรีเทพ</t>
  </si>
  <si>
    <t xml:space="preserve">                  - บริหารจัดการถ่ายทอดความรู้แก่เกษตรกร</t>
  </si>
  <si>
    <t xml:space="preserve">         1. อบรมให้ความรู้การปลูกข้าวโพดเลี้ยงสัตว์หลังฤดูทำนา</t>
  </si>
  <si>
    <t>อย่างถูกต้องแก่เกษตรกร</t>
  </si>
  <si>
    <t xml:space="preserve">        2.1 ถ่ายทอดความรู้ด้านการเกษตรให้กับครู นักเรียน และผู้ปกครอง</t>
  </si>
  <si>
    <t>เขาค้อ</t>
  </si>
  <si>
    <t>น้ำหนาว</t>
  </si>
  <si>
    <t>หล่มสัก</t>
  </si>
  <si>
    <t>หล่มเก่า</t>
  </si>
  <si>
    <t>ค่าวัสดุ</t>
  </si>
  <si>
    <t xml:space="preserve">                          -งบดำเนินงาน อำนวยการ ติดตาม รายงานผล</t>
  </si>
  <si>
    <t>2. โครงการศูนย์เรียนรู้การเพิ่มประสิทธิภาพการผลิตสินค้าเกษตร</t>
  </si>
  <si>
    <t xml:space="preserve">     กิจกรรมศูนย์เรียนรู้การเพิ่มประสิทธิภาพการผลิตสินค้าเกษตร</t>
  </si>
  <si>
    <r>
      <t xml:space="preserve">                1) </t>
    </r>
    <r>
      <rPr>
        <sz val="13"/>
        <rFont val="TH SarabunPSK"/>
        <family val="2"/>
      </rPr>
      <t>บริหารจัดการพัฒนาศักยภาพเจ้าหน้าที่อารักขาพืชให้เป็นหมอพืชระดับพื้นที่</t>
    </r>
  </si>
  <si>
    <t>นางชรินรัตน์  ตีทอง</t>
  </si>
  <si>
    <t xml:space="preserve">               2.3.1 จัดเวทีแลกเปลี่ยนเรียนรู้เพิ่มศักยภาพผู้นำในการขับเคลื่อนงานกลุ่มแม่บ้านเกษตรกรระดับจังหวัด</t>
  </si>
  <si>
    <t xml:space="preserve">        1. กิจกรรมพัฒนาเกษตรกร</t>
  </si>
  <si>
    <t xml:space="preserve">             1.1 จัดกระบวนการเรียนรู้ให้กับเกษตรกรผู้นำ</t>
  </si>
  <si>
    <t xml:space="preserve">             1.2 พัฒนาประธานศูนย์เครือข่าย ศพก.</t>
  </si>
  <si>
    <t xml:space="preserve">        2. พัฒนาศักยภาพการดำเนินงานและการให้บริการศูนย์จัดการศัตรูพืชชุมชน (ศจช.)</t>
  </si>
  <si>
    <t xml:space="preserve">            2.1 จัดกระบวนการเรียนรูแก่เกษตรกร เพื่อพัฒนาและยกระดับคุณภาพ ศจช.</t>
  </si>
  <si>
    <t xml:space="preserve">        3. กิจกรรมการพัฒนาศูนย์เครือข่าย (ศูนย์จัดการดินปุ๋ยชุมชน)</t>
  </si>
  <si>
    <t xml:space="preserve">            3.1 จัดเวทีถอดบทเรียน ศดปช.</t>
  </si>
  <si>
    <t xml:space="preserve">        4. เสริมสร้างความรู้และทักษะการปฏิบัติงานของเจ้าหน้าที่</t>
  </si>
  <si>
    <t xml:space="preserve">            4.1 ขับเคลื่อนการดำเนินงานและการให้บริการคลินิกเกษตรพืชระดับพื้นที่</t>
  </si>
  <si>
    <t xml:space="preserve">              1) บริหารจัดการพัฒนาศักยภาพเจ้าหน้าที่อารักขาพืชให้เป็นหมอพืชระดับพื้นที่</t>
  </si>
  <si>
    <t>น.ส.ธัญญรัตน์         ภัทรชนนวรพล</t>
  </si>
  <si>
    <t xml:space="preserve">        1. ถ่ายทอดความรู้ด้านการเกษตรให้กับครู นักเรียน และผู้ปกครอง</t>
  </si>
  <si>
    <t xml:space="preserve">          1.1 จัดกระบวนการเรียนรู้ระยะที่ 1 เพื่อวิเคราะห์ศักยภาพ ค้นหา</t>
  </si>
  <si>
    <t>ความต้องการของกลุ่ม พร้อมทั้งจัดทำแผนพัฒนากลุ่มส่งเสริมอาชีพการเกษตร</t>
  </si>
  <si>
    <r>
      <t xml:space="preserve">          2.2 </t>
    </r>
    <r>
      <rPr>
        <sz val="13"/>
        <color indexed="8"/>
        <rFont val="TH SarabunPSK"/>
        <family val="2"/>
      </rPr>
      <t>พัฒนาศักยภาพกลุ่มแม่บ้านเกษตรกรเพื่อเตรียมความพร้อม่ Smart Group</t>
    </r>
  </si>
  <si>
    <r>
      <t xml:space="preserve">                     </t>
    </r>
    <r>
      <rPr>
        <sz val="14"/>
        <rFont val="TH SarabunPSK"/>
        <family val="2"/>
      </rPr>
      <t>1) จัดกระบวนการเรียนรู้เพื่อพัฒนาศักยภาพกลุ่มยุวเกษตรกรต้นแบบ  (Smart Group Model)</t>
    </r>
  </si>
  <si>
    <r>
      <t xml:space="preserve">                     </t>
    </r>
    <r>
      <rPr>
        <sz val="14"/>
        <rFont val="TH SarabunPSK"/>
        <family val="2"/>
      </rPr>
      <t>1) จัดกระบวนการเรียนรู้เพื่อพัฒนาศักยภาพ</t>
    </r>
  </si>
  <si>
    <t>กลุ่มยุวเกษตรกรต้นแบบ  (Smart Group Model)</t>
  </si>
  <si>
    <t xml:space="preserve">       1. การบริหารจัดการถ่ายทอดความรู้แก่เกษตรกร</t>
  </si>
  <si>
    <t xml:space="preserve">       1. ถ่ายทอดความรู้ให้เกษตรกรผู้ปลูกกาแฟในหัวข้อ "การเพิ่มประสิทธิภาพการผลิต การพัฒนาคุณภาพผลผลิต การแปรรูป และการเพิ่มมูลค่าสินค้า"</t>
  </si>
  <si>
    <t xml:space="preserve">       1. สร้างการรับรู้และความเข้าใจและส่งเสริมการรวมกลุ่มเกษตรกรผู้ผลิตพืชเคี้ยวมัน (มะคาเดเมี,มะม่วงหิมพานต์) (จัดเวทีแลกเปลี่ยนเรียนรู้)</t>
  </si>
  <si>
    <t xml:space="preserve">       2. อบรมเกษตรกรเรื่อง การเพิ่มประสิทธิภาพการผลิต (การผลิต การแปรรูป การตลาด การบริหารจัดการ) และการศึกษาดูงาน</t>
  </si>
  <si>
    <t xml:space="preserve">           1.1 การจัดเวทีวิเคราะห์ศักยภาพพื้นที่และศักยภาพของเกษตรกร   1 ครั้ง</t>
  </si>
  <si>
    <t xml:space="preserve">  11. โครงการพัฒนาระบบตลาดภายในสำหรับสินค้าเกษตร     (ตลาดเกษตรกร)</t>
  </si>
  <si>
    <t xml:space="preserve">                  1) อบรมเพิ่มทักษะ Smart Farmer และ Young Smart Farmer ด้วยการบริหารจัดการกลุ่ม</t>
  </si>
  <si>
    <r>
      <t xml:space="preserve">               2.2.2 </t>
    </r>
    <r>
      <rPr>
        <sz val="13"/>
        <rFont val="TH SarabunPSK"/>
        <family val="2"/>
      </rPr>
      <t xml:space="preserve">จัดกระบวนการเรียนรู้ ระยะที่ 2 เพื่อพัฒนาศักยภาพกลุ่มสู่ Smart Group </t>
    </r>
  </si>
  <si>
    <t xml:space="preserve">       1. การถ่ายทอดความรู้แก่เจ้าหน้าที่และเกษตรกรโดยวิธีการเรียนรู้แบบมีส่วนร่วม</t>
  </si>
  <si>
    <t xml:space="preserve">      2. พัฒนาผลิตภัณฑ์สินค้าเกษตรแปรรูป เช่น สนับสนุนวัสดุอุปกรณ์เพื่อพัฒนาผลิตภัณฑ์ต้นแบบ/พัฒนากระบวนการผลิต/พัฒนามาตรฐานการผลิตหรือผลิตภัณฑ์   การจัดทำบรรจุภัณฑ์/ฉลากสินค้าต้นแบบเพื่อทดสอบทางการตลาด เป็นต้น</t>
  </si>
  <si>
    <t xml:space="preserve">             1.1 ถ่ายทอดความรู้และพัฒนาศักยภาพเกษตรกรให้สามารถเป็นวิทยากรด้านการทำการเกษตรปลอดการเผา</t>
  </si>
  <si>
    <t xml:space="preserve">               4.1.2 จัดกระบวนการเรียนรู้ระยะที่ 2 พัฒนาทักษะด้านการเกษตรและ   เคหกิจเกษตร เพื่อสร้างความมั่นคงด้านอาหารระดับชุมชน</t>
  </si>
  <si>
    <t xml:space="preserve">            6.3 จัดกระบวนการเรียนรู้แก่เกษตรกร เพื่อพัฒนาและยกระดับคุณภาพ ศจช.</t>
  </si>
  <si>
    <r>
      <t xml:space="preserve">           1.2 </t>
    </r>
    <r>
      <rPr>
        <sz val="13"/>
        <rFont val="TH SarabunPSK"/>
        <family val="2"/>
      </rPr>
      <t>จัดกระบวนการเรียนรู้การเพิ่มประสิทธิภาพการผลิตพืชสมุนไพรพร้อมศึกษาดูงาน</t>
    </r>
  </si>
  <si>
    <t xml:space="preserve">             - ระดับอำเภอ (4 ครั้ง)</t>
  </si>
  <si>
    <t>1. โครงการก่อสร้างอาคารคัดแยกและจัดเก็บวัตถุดิบผลผลิตทางการเกษตร</t>
  </si>
  <si>
    <t xml:space="preserve">  1.1ก่อสร้างอาคารคัดแยกและจัดเก็บวัตถุดิบผลผลิตทางการเกษตร ขนาดกว้าง 15 เมตร  ยาว 18 เมตร       </t>
  </si>
  <si>
    <t>กิจกรรม</t>
  </si>
  <si>
    <t>งบลงทุน</t>
  </si>
  <si>
    <t xml:space="preserve">วิสาหกิจชุมชนกลุ่มแม่บ้านทฤษฎีใหม่       บ้านหนองใหญ่ หมู่ที่ 1     ตำบลนาซำ อำเภอหล่มเก่า  จังหวัดเพชรบูรณ์ </t>
  </si>
  <si>
    <r>
      <t xml:space="preserve">                    1.4.1 </t>
    </r>
    <r>
      <rPr>
        <sz val="13"/>
        <rFont val="TH SarabunPSK"/>
        <family val="2"/>
      </rPr>
      <t>สนับสนุนการควบคุมประชากรของแมลงวันผลไม้ด้วยวิธีผสมผสาน</t>
    </r>
  </si>
  <si>
    <t>นายสุรนาท  ศรีพันธ์</t>
  </si>
  <si>
    <t xml:space="preserve">      กิจกรรมส่งเสริมการเพิ่มประสิทธิภาพการผลิตสมุนไพร</t>
  </si>
  <si>
    <t>10(1)</t>
  </si>
  <si>
    <t>11(1)</t>
  </si>
  <si>
    <t>14(1)</t>
  </si>
  <si>
    <t>20(1)</t>
  </si>
  <si>
    <t>1แปลง/32 ราย</t>
  </si>
  <si>
    <t>1แปลง/84 ราย</t>
  </si>
  <si>
    <t>1แปลง/61 ราย</t>
  </si>
  <si>
    <t>1แปลง/35 ราย</t>
  </si>
  <si>
    <t>1แปลง/37 ราย</t>
  </si>
  <si>
    <t>1แปลง/34 ราย</t>
  </si>
  <si>
    <t>1แปลง/30 ราย</t>
  </si>
  <si>
    <t xml:space="preserve">                                                   - ติดตาม /อำนวยการ </t>
  </si>
  <si>
    <t xml:space="preserve">  3. โครงการบริหารจัดการการผลิตสินค้าเกษตรตามแผนที่เกษตรเพื่อการบริหารจัดการเชิงรุก (Agri-Map)</t>
  </si>
  <si>
    <t xml:space="preserve">  4. โครงการส่งเสริมการเพิ่มประสิทธิภาพการผลิตสมุนไพร</t>
  </si>
  <si>
    <t xml:space="preserve">  5. โครงการส่งเสริมการผลิตสินค้าเกษตรอินทรีย์</t>
  </si>
  <si>
    <t xml:space="preserve">  6. โครงการระบบส่งเสริมเกษตรแบบแปลงใหญ่</t>
  </si>
  <si>
    <t xml:space="preserve">  7. โครงการเพิ่มประสิทธิภาพการผลิตสินค้าเกษตร</t>
  </si>
  <si>
    <t xml:space="preserve">     7.1 กิจกรรมเพิ่มประสิทธิภาพการผลิตสินค้าเกษตร</t>
  </si>
  <si>
    <t xml:space="preserve">      7.1.1 เพิ่มประสิทธิภาพการผลิตมันสำปะหลัง</t>
  </si>
  <si>
    <t xml:space="preserve">      7.1.2 ส่งเสริมการเพิ่มประสิทธิภาพการผลิตอ้อย</t>
  </si>
  <si>
    <t xml:space="preserve">      7.1.3 เพิ่มประสิทธิภาพการผลิตข้าวโพดเลี้ยงสัตว์หลังฤดูทำนา</t>
  </si>
  <si>
    <t xml:space="preserve">      7.1.4 ส่งเสริมการเพิ่มประสิทธิภาพการผลิตพืชเคี้ยวมัน (มะคาเดเมีย,มะม่วงหิมพานต์) เพื่อความยั่งยืน</t>
  </si>
  <si>
    <t xml:space="preserve">      7.1.5 ส่งเสริมการเพิ่มประสิทธิภาพการผลิตกาแฟเพื่อความยั่งยืน</t>
  </si>
  <si>
    <t xml:space="preserve">      7.1.6 ส่งเสริมการเพิ่มประสิทธิภาพการผลิตพืชตระกูลถั่วเพื่อความมั่นคงด้านอาหาร</t>
  </si>
  <si>
    <t xml:space="preserve"> แผนการฝึกอบรม/สัมมนาโครงการส่งเสริมการเกษตร ประจำปีงบประมาณ พ.ศ. 2565  กรมส่งเสริมการเกษตร  (2.3)</t>
  </si>
  <si>
    <t>แผนปฏิบัติงานโครงการตามแผนพัฒนาจังหวัด/กลุ่มจังหวัดและอื่นๆ ประจำปีงบประมาณ พ.ศ. 2565 (2.2)</t>
  </si>
  <si>
    <t xml:space="preserve">         1. สร้างการรับรู้และความเข้าใจและส่งเสริมการรวมกลุ่มเกษตรกรผู้ผลิตพืชเคี้ยวมัน (มะคาเดเมีย,มะม่วงหิมพานต์) (จัดเวทีแลกเปลี่ยนเรียนรู้)</t>
  </si>
  <si>
    <t xml:space="preserve">         2. พัฒนาความรู้และศักยภาพของเกษตรกรเกี่ยวกับการเพิ่มประสิทธิภาพการผลิตพืชเคี้ยวมัน (มะคาเดเมีย,มะม่วงหิมพานต์) </t>
  </si>
  <si>
    <r>
      <t xml:space="preserve">         3. </t>
    </r>
    <r>
      <rPr>
        <sz val="13"/>
        <rFont val="TH SarabunPSK"/>
        <family val="2"/>
      </rPr>
      <t xml:space="preserve">ติดตามและประเมินสถานการณ์การผลิตพืชเคี้ยวมัน (มะคาเดเมีย,มะม่วงหิมพานต์) </t>
    </r>
  </si>
  <si>
    <t xml:space="preserve">  1.1 ก่อสร้างอาคารคัดแยกและจัดเก็บวัตถุดิบผลผลิตทางการเกษตร ขนาดกว้าง 15 เมตร  ยาว 18 เมตร       </t>
  </si>
  <si>
    <t xml:space="preserve">      1. โครงการคลินิกเกษตรเคลื่อนที่ในพระราชานุเคราะห์ สมเด็จพระบรมโอรสาธิราชฯ สยามมกุฎราชกุมาร</t>
  </si>
  <si>
    <t xml:space="preserve">     8.1.4 ส่งเสริมการเพิ่มประสิทธิภาพการผลิตพืชเคี้ยวมัน (มะคาเดเมีย,มะม่วง        หิมพานต์) เพื่อความยั่งยืน</t>
  </si>
  <si>
    <t xml:space="preserve">       2. พัฒนาการสร้างมูลค่าเพิ่ม การตลาด การประชาสัมพันธ์และเผยแพร่สินค้าไม้ผล    อัตลักษณ์คุณภาพดีสู่ผู้บริโภค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</si>
</sst>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#,##0_ ;[Red]\-#,##0;&quot;-&quot;"/>
    <numFmt numFmtId="190" formatCode="#,##0;[Red]#,##0"/>
  </numFmts>
  <fonts count="5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BrowalliaUPC"/>
      <family val="2"/>
    </font>
    <font>
      <sz val="8"/>
      <name val="BrowalliaUPC"/>
      <family val="2"/>
    </font>
    <font>
      <sz val="13.5"/>
      <name val="TH SarabunPSK"/>
      <family val="2"/>
    </font>
    <font>
      <sz val="16"/>
      <color indexed="44"/>
      <name val="TH SarabunPSK"/>
      <family val="2"/>
    </font>
    <font>
      <b/>
      <sz val="13.5"/>
      <name val="TH SarabunPSK"/>
      <family val="2"/>
    </font>
    <font>
      <u/>
      <sz val="13.5"/>
      <name val="TH SarabunPSK"/>
      <family val="2"/>
    </font>
    <font>
      <b/>
      <i/>
      <sz val="16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u/>
      <sz val="14"/>
      <name val="TH SarabunPSK"/>
      <family val="2"/>
    </font>
    <font>
      <b/>
      <sz val="16"/>
      <name val="TH SarabunIT๙"/>
      <family val="2"/>
    </font>
    <font>
      <b/>
      <sz val="20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b/>
      <u/>
      <sz val="15"/>
      <name val="TH SarabunPSK"/>
      <family val="2"/>
    </font>
    <font>
      <sz val="14"/>
      <name val="TH SarabunIT๙"/>
      <family val="2"/>
    </font>
    <font>
      <b/>
      <sz val="10"/>
      <name val="TH SarabunPSK"/>
      <family val="2"/>
      <charset val="222"/>
    </font>
    <font>
      <b/>
      <sz val="18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/>
      <sz val="15.5"/>
      <name val="TH SarabunPSK"/>
      <family val="2"/>
    </font>
    <font>
      <b/>
      <sz val="11"/>
      <name val="TH SarabunPSK"/>
      <family val="2"/>
    </font>
    <font>
      <b/>
      <u/>
      <sz val="14"/>
      <name val="TH SarabunPSK"/>
      <family val="2"/>
    </font>
    <font>
      <sz val="11.5"/>
      <name val="TH SarabunPSK"/>
      <family val="2"/>
    </font>
    <font>
      <sz val="8"/>
      <name val="TH SarabunPSK"/>
      <family val="2"/>
    </font>
    <font>
      <sz val="13"/>
      <color indexed="8"/>
      <name val="TH SarabunPSK"/>
      <family val="2"/>
    </font>
    <font>
      <sz val="9.5"/>
      <name val="TH SarabunPSK"/>
      <family val="2"/>
    </font>
    <font>
      <sz val="12"/>
      <name val="TH SarabunPSK"/>
      <family val="2"/>
      <charset val="222"/>
    </font>
    <font>
      <b/>
      <sz val="13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10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9"/>
      <color theme="1"/>
      <name val="TH SarabunPSK"/>
      <family val="2"/>
    </font>
    <font>
      <sz val="10"/>
      <color rgb="FFFF0000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IT๙"/>
      <family val="2"/>
    </font>
    <font>
      <b/>
      <sz val="14"/>
      <color theme="1"/>
      <name val="TH SarabunPSK"/>
      <family val="2"/>
    </font>
    <font>
      <sz val="14"/>
      <name val="TH SarabunPSK"/>
      <family val="2"/>
      <charset val="222"/>
    </font>
    <font>
      <b/>
      <sz val="14"/>
      <name val="TH SarabunPSK"/>
      <family val="2"/>
      <charset val="222"/>
    </font>
    <font>
      <sz val="14"/>
      <name val="Arial"/>
      <family val="2"/>
      <charset val="22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</cellStyleXfs>
  <cellXfs count="11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/>
    <xf numFmtId="0" fontId="3" fillId="0" borderId="6" xfId="0" applyFont="1" applyBorder="1"/>
    <xf numFmtId="0" fontId="4" fillId="0" borderId="6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4" fillId="0" borderId="3" xfId="0" applyFont="1" applyBorder="1" applyAlignment="1">
      <alignment vertical="top" wrapText="1"/>
    </xf>
    <xf numFmtId="0" fontId="4" fillId="0" borderId="6" xfId="0" applyFont="1" applyBorder="1" applyAlignment="1">
      <alignment horizontal="right"/>
    </xf>
    <xf numFmtId="0" fontId="4" fillId="0" borderId="9" xfId="0" applyFont="1" applyBorder="1" applyAlignment="1">
      <alignment vertical="top" wrapText="1"/>
    </xf>
    <xf numFmtId="49" fontId="8" fillId="0" borderId="0" xfId="6" applyNumberFormat="1" applyFont="1" applyAlignment="1">
      <alignment vertical="top"/>
    </xf>
    <xf numFmtId="189" fontId="9" fillId="0" borderId="0" xfId="6" applyNumberFormat="1" applyFont="1" applyAlignment="1">
      <alignment horizontal="centerContinuous" vertical="center"/>
    </xf>
    <xf numFmtId="189" fontId="9" fillId="0" borderId="0" xfId="6" applyNumberFormat="1" applyFont="1" applyAlignment="1">
      <alignment vertical="center"/>
    </xf>
    <xf numFmtId="0" fontId="9" fillId="0" borderId="0" xfId="6" applyFont="1" applyAlignment="1">
      <alignment vertical="center"/>
    </xf>
    <xf numFmtId="49" fontId="10" fillId="0" borderId="0" xfId="3" applyNumberFormat="1" applyFont="1" applyFill="1" applyAlignment="1">
      <alignment horizontal="left" vertical="center"/>
    </xf>
    <xf numFmtId="49" fontId="10" fillId="0" borderId="0" xfId="6" applyNumberFormat="1" applyFont="1" applyAlignment="1">
      <alignment vertical="center"/>
    </xf>
    <xf numFmtId="49" fontId="8" fillId="0" borderId="0" xfId="6" applyNumberFormat="1" applyFont="1" applyAlignment="1">
      <alignment horizontal="right" vertical="top"/>
    </xf>
    <xf numFmtId="189" fontId="8" fillId="0" borderId="0" xfId="2" applyNumberFormat="1" applyFont="1" applyFill="1" applyBorder="1" applyAlignment="1" applyProtection="1">
      <alignment horizontal="right" vertical="center"/>
      <protection locked="0"/>
    </xf>
    <xf numFmtId="189" fontId="8" fillId="0" borderId="10" xfId="2" applyNumberFormat="1" applyFont="1" applyFill="1" applyBorder="1" applyAlignment="1" applyProtection="1">
      <alignment vertical="center"/>
      <protection locked="0"/>
    </xf>
    <xf numFmtId="49" fontId="8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49" fontId="5" fillId="0" borderId="3" xfId="6" applyNumberFormat="1" applyFont="1" applyBorder="1" applyAlignment="1">
      <alignment horizontal="left" vertical="top" wrapText="1"/>
    </xf>
    <xf numFmtId="49" fontId="5" fillId="0" borderId="3" xfId="2" applyNumberFormat="1" applyFont="1" applyFill="1" applyBorder="1" applyAlignment="1">
      <alignment vertical="top" wrapText="1"/>
    </xf>
    <xf numFmtId="49" fontId="5" fillId="0" borderId="3" xfId="6" applyNumberFormat="1" applyFont="1" applyBorder="1" applyAlignment="1">
      <alignment vertical="top" wrapText="1"/>
    </xf>
    <xf numFmtId="49" fontId="5" fillId="0" borderId="0" xfId="6" applyNumberFormat="1" applyFont="1" applyAlignment="1">
      <alignment vertical="top"/>
    </xf>
    <xf numFmtId="49" fontId="8" fillId="0" borderId="3" xfId="6" applyNumberFormat="1" applyFont="1" applyBorder="1" applyAlignment="1">
      <alignment horizontal="left" vertical="top" wrapText="1"/>
    </xf>
    <xf numFmtId="49" fontId="8" fillId="0" borderId="3" xfId="6" applyNumberFormat="1" applyFont="1" applyBorder="1" applyAlignment="1">
      <alignment vertical="top" wrapText="1"/>
    </xf>
    <xf numFmtId="49" fontId="8" fillId="0" borderId="3" xfId="2" applyNumberFormat="1" applyFont="1" applyFill="1" applyBorder="1" applyAlignment="1">
      <alignment vertical="top" wrapText="1"/>
    </xf>
    <xf numFmtId="49" fontId="10" fillId="2" borderId="11" xfId="6" applyNumberFormat="1" applyFont="1" applyFill="1" applyBorder="1" applyAlignment="1">
      <alignment horizontal="centerContinuous" vertical="center"/>
    </xf>
    <xf numFmtId="49" fontId="10" fillId="2" borderId="12" xfId="6" applyNumberFormat="1" applyFont="1" applyFill="1" applyBorder="1" applyAlignment="1">
      <alignment horizontal="centerContinuous" vertical="center"/>
    </xf>
    <xf numFmtId="189" fontId="10" fillId="2" borderId="11" xfId="6" applyNumberFormat="1" applyFont="1" applyFill="1" applyBorder="1" applyAlignment="1">
      <alignment horizontal="center" vertical="center" shrinkToFit="1"/>
    </xf>
    <xf numFmtId="189" fontId="10" fillId="2" borderId="13" xfId="6" applyNumberFormat="1" applyFont="1" applyFill="1" applyBorder="1" applyAlignment="1">
      <alignment horizontal="center" vertical="center" shrinkToFit="1"/>
    </xf>
    <xf numFmtId="49" fontId="10" fillId="2" borderId="11" xfId="6" applyNumberFormat="1" applyFont="1" applyFill="1" applyBorder="1" applyAlignment="1">
      <alignment horizontal="left" vertical="center"/>
    </xf>
    <xf numFmtId="49" fontId="8" fillId="0" borderId="0" xfId="6" applyNumberFormat="1" applyFont="1" applyAlignment="1">
      <alignment horizontal="left" vertical="top" indent="15"/>
    </xf>
    <xf numFmtId="0" fontId="8" fillId="0" borderId="0" xfId="6" applyFont="1" applyAlignment="1">
      <alignment vertical="top"/>
    </xf>
    <xf numFmtId="0" fontId="8" fillId="0" borderId="0" xfId="6" applyFont="1" applyAlignment="1">
      <alignment horizontal="right" vertical="top"/>
    </xf>
    <xf numFmtId="189" fontId="8" fillId="0" borderId="0" xfId="6" applyNumberFormat="1" applyFont="1" applyAlignment="1">
      <alignment horizontal="right" vertical="top"/>
    </xf>
    <xf numFmtId="0" fontId="12" fillId="0" borderId="0" xfId="0" applyFont="1"/>
    <xf numFmtId="189" fontId="5" fillId="0" borderId="10" xfId="2" applyNumberFormat="1" applyFont="1" applyFill="1" applyBorder="1" applyAlignment="1" applyProtection="1">
      <alignment vertical="center"/>
      <protection locked="0"/>
    </xf>
    <xf numFmtId="49" fontId="10" fillId="3" borderId="14" xfId="6" applyNumberFormat="1" applyFont="1" applyFill="1" applyBorder="1" applyAlignment="1">
      <alignment horizontal="left" vertical="center"/>
    </xf>
    <xf numFmtId="49" fontId="10" fillId="3" borderId="15" xfId="6" applyNumberFormat="1" applyFont="1" applyFill="1" applyBorder="1" applyAlignment="1">
      <alignment horizontal="centerContinuous" vertical="center"/>
    </xf>
    <xf numFmtId="49" fontId="10" fillId="3" borderId="16" xfId="6" applyNumberFormat="1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vertical="top" wrapText="1"/>
    </xf>
    <xf numFmtId="49" fontId="5" fillId="4" borderId="9" xfId="6" applyNumberFormat="1" applyFont="1" applyFill="1" applyBorder="1" applyAlignment="1">
      <alignment horizontal="left" vertical="top" wrapText="1"/>
    </xf>
    <xf numFmtId="49" fontId="5" fillId="0" borderId="5" xfId="6" applyNumberFormat="1" applyFont="1" applyBorder="1" applyAlignment="1">
      <alignment horizontal="left" vertical="top" wrapText="1"/>
    </xf>
    <xf numFmtId="49" fontId="5" fillId="0" borderId="5" xfId="2" applyNumberFormat="1" applyFont="1" applyFill="1" applyBorder="1" applyAlignment="1">
      <alignment vertical="top" wrapText="1"/>
    </xf>
    <xf numFmtId="0" fontId="5" fillId="5" borderId="17" xfId="0" applyFont="1" applyFill="1" applyBorder="1" applyAlignment="1">
      <alignment vertical="top" wrapText="1"/>
    </xf>
    <xf numFmtId="49" fontId="5" fillId="5" borderId="17" xfId="2" applyNumberFormat="1" applyFont="1" applyFill="1" applyBorder="1" applyAlignment="1">
      <alignment vertical="top" wrapText="1"/>
    </xf>
    <xf numFmtId="0" fontId="5" fillId="6" borderId="9" xfId="0" applyFont="1" applyFill="1" applyBorder="1" applyAlignment="1">
      <alignment vertical="top" wrapText="1"/>
    </xf>
    <xf numFmtId="49" fontId="5" fillId="6" borderId="9" xfId="6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3" fontId="13" fillId="0" borderId="2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88" fontId="5" fillId="0" borderId="3" xfId="4" applyNumberFormat="1" applyFont="1" applyBorder="1" applyAlignment="1">
      <alignment vertical="top" wrapText="1"/>
    </xf>
    <xf numFmtId="188" fontId="5" fillId="0" borderId="3" xfId="4" applyNumberFormat="1" applyFont="1" applyBorder="1" applyAlignment="1">
      <alignment horizontal="center" vertical="top" wrapText="1"/>
    </xf>
    <xf numFmtId="188" fontId="5" fillId="0" borderId="3" xfId="4" applyNumberFormat="1" applyFont="1" applyBorder="1" applyAlignment="1">
      <alignment horizontal="justify" vertical="top" wrapText="1"/>
    </xf>
    <xf numFmtId="0" fontId="5" fillId="0" borderId="3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1" fontId="3" fillId="0" borderId="3" xfId="4" applyNumberFormat="1" applyFont="1" applyBorder="1" applyAlignment="1">
      <alignment vertical="top" wrapText="1"/>
    </xf>
    <xf numFmtId="1" fontId="3" fillId="0" borderId="3" xfId="4" applyNumberFormat="1" applyFont="1" applyBorder="1" applyAlignment="1">
      <alignment horizontal="center" vertical="top" wrapText="1"/>
    </xf>
    <xf numFmtId="1" fontId="3" fillId="0" borderId="3" xfId="4" applyNumberFormat="1" applyFont="1" applyBorder="1" applyAlignment="1">
      <alignment horizontal="justify" vertical="top" wrapText="1"/>
    </xf>
    <xf numFmtId="3" fontId="14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/>
    <xf numFmtId="0" fontId="3" fillId="0" borderId="2" xfId="0" applyFont="1" applyBorder="1" applyAlignment="1">
      <alignment horizontal="center" vertical="top" shrinkToFit="1"/>
    </xf>
    <xf numFmtId="3" fontId="3" fillId="0" borderId="2" xfId="0" applyNumberFormat="1" applyFont="1" applyBorder="1" applyAlignment="1">
      <alignment vertical="top" shrinkToFit="1"/>
    </xf>
    <xf numFmtId="0" fontId="3" fillId="0" borderId="4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Alignment="1" applyProtection="1">
      <alignment vertical="center"/>
    </xf>
    <xf numFmtId="0" fontId="3" fillId="0" borderId="18" xfId="0" applyFont="1" applyBorder="1"/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8" xfId="0" applyFont="1" applyBorder="1"/>
    <xf numFmtId="0" fontId="4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6" xfId="0" applyFont="1" applyBorder="1"/>
    <xf numFmtId="0" fontId="14" fillId="0" borderId="0" xfId="0" applyFont="1"/>
    <xf numFmtId="49" fontId="10" fillId="0" borderId="21" xfId="6" applyNumberFormat="1" applyFont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0" fontId="0" fillId="0" borderId="3" xfId="0" applyBorder="1"/>
    <xf numFmtId="0" fontId="4" fillId="0" borderId="24" xfId="0" applyFont="1" applyBorder="1" applyAlignment="1">
      <alignment vertical="top" wrapText="1"/>
    </xf>
    <xf numFmtId="49" fontId="4" fillId="0" borderId="0" xfId="6" applyNumberFormat="1" applyFont="1" applyAlignment="1">
      <alignment horizontal="centerContinuous" vertical="center"/>
    </xf>
    <xf numFmtId="189" fontId="16" fillId="3" borderId="16" xfId="6" applyNumberFormat="1" applyFont="1" applyFill="1" applyBorder="1" applyAlignment="1">
      <alignment horizontal="center" vertical="center" shrinkToFit="1"/>
    </xf>
    <xf numFmtId="189" fontId="5" fillId="4" borderId="9" xfId="6" applyNumberFormat="1" applyFont="1" applyFill="1" applyBorder="1" applyAlignment="1">
      <alignment horizontal="center" vertical="top" shrinkToFit="1"/>
    </xf>
    <xf numFmtId="189" fontId="5" fillId="4" borderId="3" xfId="6" applyNumberFormat="1" applyFont="1" applyFill="1" applyBorder="1" applyAlignment="1">
      <alignment horizontal="center" vertical="top" shrinkToFit="1"/>
    </xf>
    <xf numFmtId="189" fontId="5" fillId="0" borderId="3" xfId="2" applyNumberFormat="1" applyFont="1" applyFill="1" applyBorder="1" applyAlignment="1">
      <alignment horizontal="right" vertical="top" shrinkToFit="1"/>
    </xf>
    <xf numFmtId="189" fontId="5" fillId="0" borderId="3" xfId="6" applyNumberFormat="1" applyFont="1" applyBorder="1" applyAlignment="1">
      <alignment horizontal="right" vertical="top" shrinkToFit="1"/>
    </xf>
    <xf numFmtId="189" fontId="5" fillId="4" borderId="5" xfId="6" applyNumberFormat="1" applyFont="1" applyFill="1" applyBorder="1" applyAlignment="1">
      <alignment horizontal="center" vertical="top" shrinkToFit="1"/>
    </xf>
    <xf numFmtId="189" fontId="17" fillId="0" borderId="5" xfId="6" applyNumberFormat="1" applyFont="1" applyBorder="1" applyAlignment="1">
      <alignment horizontal="right" vertical="top" shrinkToFit="1"/>
    </xf>
    <xf numFmtId="189" fontId="5" fillId="6" borderId="9" xfId="6" applyNumberFormat="1" applyFont="1" applyFill="1" applyBorder="1" applyAlignment="1">
      <alignment horizontal="center" vertical="top" shrinkToFit="1"/>
    </xf>
    <xf numFmtId="189" fontId="5" fillId="6" borderId="3" xfId="6" applyNumberFormat="1" applyFont="1" applyFill="1" applyBorder="1" applyAlignment="1">
      <alignment horizontal="center" vertical="top" shrinkToFit="1"/>
    </xf>
    <xf numFmtId="189" fontId="5" fillId="0" borderId="3" xfId="6" applyNumberFormat="1" applyFont="1" applyBorder="1" applyAlignment="1">
      <alignment horizontal="center" vertical="top" shrinkToFit="1"/>
    </xf>
    <xf numFmtId="189" fontId="5" fillId="6" borderId="5" xfId="6" applyNumberFormat="1" applyFont="1" applyFill="1" applyBorder="1" applyAlignment="1">
      <alignment horizontal="center" vertical="top" shrinkToFit="1"/>
    </xf>
    <xf numFmtId="189" fontId="5" fillId="0" borderId="5" xfId="6" applyNumberFormat="1" applyFont="1" applyBorder="1" applyAlignment="1">
      <alignment horizontal="right" vertical="top" shrinkToFit="1"/>
    </xf>
    <xf numFmtId="189" fontId="5" fillId="5" borderId="17" xfId="6" applyNumberFormat="1" applyFont="1" applyFill="1" applyBorder="1" applyAlignment="1">
      <alignment horizontal="center" vertical="top" shrinkToFit="1"/>
    </xf>
    <xf numFmtId="189" fontId="5" fillId="5" borderId="3" xfId="6" applyNumberFormat="1" applyFont="1" applyFill="1" applyBorder="1" applyAlignment="1">
      <alignment horizontal="center" vertical="top" shrinkToFit="1"/>
    </xf>
    <xf numFmtId="0" fontId="4" fillId="7" borderId="24" xfId="0" applyFont="1" applyFill="1" applyBorder="1" applyAlignment="1">
      <alignment horizontal="center" vertical="top" wrapText="1"/>
    </xf>
    <xf numFmtId="0" fontId="4" fillId="7" borderId="22" xfId="0" applyFont="1" applyFill="1" applyBorder="1" applyAlignment="1">
      <alignment horizontal="center" vertical="top" wrapText="1"/>
    </xf>
    <xf numFmtId="1" fontId="4" fillId="7" borderId="25" xfId="0" applyNumberFormat="1" applyFont="1" applyFill="1" applyBorder="1" applyAlignment="1">
      <alignment horizontal="center" vertical="top" wrapText="1"/>
    </xf>
    <xf numFmtId="49" fontId="5" fillId="0" borderId="0" xfId="3" applyNumberFormat="1" applyFont="1" applyFill="1" applyAlignment="1">
      <alignment horizontal="center" vertical="top"/>
    </xf>
    <xf numFmtId="0" fontId="38" fillId="0" borderId="16" xfId="0" applyFont="1" applyBorder="1" applyAlignment="1">
      <alignment horizontal="center"/>
    </xf>
    <xf numFmtId="0" fontId="3" fillId="0" borderId="3" xfId="0" applyFont="1" applyBorder="1"/>
    <xf numFmtId="0" fontId="3" fillId="8" borderId="26" xfId="0" applyFont="1" applyFill="1" applyBorder="1" applyAlignment="1">
      <alignment vertical="center"/>
    </xf>
    <xf numFmtId="0" fontId="3" fillId="8" borderId="27" xfId="0" applyFont="1" applyFill="1" applyBorder="1" applyAlignment="1">
      <alignment vertical="center"/>
    </xf>
    <xf numFmtId="49" fontId="4" fillId="8" borderId="28" xfId="0" applyNumberFormat="1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vertical="top" wrapText="1"/>
    </xf>
    <xf numFmtId="0" fontId="4" fillId="8" borderId="22" xfId="0" applyFont="1" applyFill="1" applyBorder="1" applyAlignment="1">
      <alignment horizontal="center" vertical="top" wrapText="1"/>
    </xf>
    <xf numFmtId="0" fontId="3" fillId="8" borderId="22" xfId="0" applyFont="1" applyFill="1" applyBorder="1"/>
    <xf numFmtId="0" fontId="4" fillId="8" borderId="28" xfId="0" applyFont="1" applyFill="1" applyBorder="1" applyAlignment="1">
      <alignment horizontal="center" vertical="top" wrapText="1"/>
    </xf>
    <xf numFmtId="0" fontId="4" fillId="8" borderId="0" xfId="0" applyFont="1" applyFill="1" applyAlignment="1">
      <alignment horizontal="center" vertical="top" wrapText="1"/>
    </xf>
    <xf numFmtId="0" fontId="4" fillId="8" borderId="24" xfId="0" applyFont="1" applyFill="1" applyBorder="1" applyAlignment="1">
      <alignment horizontal="center" vertical="top" wrapText="1"/>
    </xf>
    <xf numFmtId="49" fontId="3" fillId="8" borderId="28" xfId="0" applyNumberFormat="1" applyFont="1" applyFill="1" applyBorder="1" applyAlignment="1">
      <alignment horizontal="center" vertical="top" wrapText="1"/>
    </xf>
    <xf numFmtId="49" fontId="4" fillId="8" borderId="29" xfId="0" applyNumberFormat="1" applyFont="1" applyFill="1" applyBorder="1" applyAlignment="1">
      <alignment horizontal="center" vertical="top" wrapText="1"/>
    </xf>
    <xf numFmtId="49" fontId="4" fillId="8" borderId="10" xfId="0" applyNumberFormat="1" applyFont="1" applyFill="1" applyBorder="1" applyAlignment="1">
      <alignment horizontal="center" vertical="top" wrapText="1"/>
    </xf>
    <xf numFmtId="1" fontId="4" fillId="8" borderId="25" xfId="0" applyNumberFormat="1" applyFont="1" applyFill="1" applyBorder="1" applyAlignment="1">
      <alignment horizontal="center" vertical="top" wrapText="1"/>
    </xf>
    <xf numFmtId="0" fontId="3" fillId="8" borderId="29" xfId="0" applyFont="1" applyFill="1" applyBorder="1" applyAlignment="1">
      <alignment vertical="center"/>
    </xf>
    <xf numFmtId="0" fontId="3" fillId="8" borderId="22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 vertical="top" wrapText="1"/>
    </xf>
    <xf numFmtId="49" fontId="4" fillId="8" borderId="0" xfId="0" applyNumberFormat="1" applyFont="1" applyFill="1" applyAlignment="1">
      <alignment horizontal="center" vertical="top" wrapText="1"/>
    </xf>
    <xf numFmtId="0" fontId="4" fillId="8" borderId="3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49" fontId="4" fillId="8" borderId="27" xfId="0" applyNumberFormat="1" applyFont="1" applyFill="1" applyBorder="1" applyAlignment="1">
      <alignment horizontal="center" vertical="top" wrapText="1"/>
    </xf>
    <xf numFmtId="49" fontId="10" fillId="0" borderId="0" xfId="6" applyNumberFormat="1" applyFont="1" applyAlignment="1">
      <alignment vertical="top"/>
    </xf>
    <xf numFmtId="0" fontId="3" fillId="0" borderId="3" xfId="0" applyFont="1" applyBorder="1" applyAlignment="1">
      <alignment vertical="top"/>
    </xf>
    <xf numFmtId="49" fontId="4" fillId="0" borderId="21" xfId="6" applyNumberFormat="1" applyFont="1" applyBorder="1" applyAlignment="1">
      <alignment vertical="top"/>
    </xf>
    <xf numFmtId="0" fontId="4" fillId="0" borderId="3" xfId="0" applyFont="1" applyBorder="1" applyAlignment="1">
      <alignment vertical="top"/>
    </xf>
    <xf numFmtId="3" fontId="4" fillId="0" borderId="3" xfId="0" applyNumberFormat="1" applyFont="1" applyBorder="1" applyAlignment="1">
      <alignment vertical="top" wrapText="1"/>
    </xf>
    <xf numFmtId="1" fontId="4" fillId="0" borderId="3" xfId="4" applyNumberFormat="1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89" fontId="4" fillId="0" borderId="0" xfId="6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49" fontId="4" fillId="0" borderId="0" xfId="6" applyNumberFormat="1" applyFont="1" applyAlignment="1">
      <alignment vertical="top"/>
    </xf>
    <xf numFmtId="0" fontId="3" fillId="0" borderId="3" xfId="0" applyFont="1" applyBorder="1" applyAlignment="1">
      <alignment horizontal="center" vertical="top"/>
    </xf>
    <xf numFmtId="49" fontId="13" fillId="0" borderId="0" xfId="6" applyNumberFormat="1" applyFont="1" applyAlignment="1">
      <alignment vertical="top"/>
    </xf>
    <xf numFmtId="3" fontId="3" fillId="0" borderId="3" xfId="0" applyNumberFormat="1" applyFont="1" applyBorder="1" applyAlignment="1">
      <alignment vertical="top"/>
    </xf>
    <xf numFmtId="0" fontId="4" fillId="8" borderId="30" xfId="0" applyFont="1" applyFill="1" applyBorder="1" applyAlignment="1">
      <alignment horizontal="center"/>
    </xf>
    <xf numFmtId="49" fontId="4" fillId="8" borderId="25" xfId="0" applyNumberFormat="1" applyFont="1" applyFill="1" applyBorder="1" applyAlignment="1">
      <alignment horizontal="center" vertical="top" wrapText="1"/>
    </xf>
    <xf numFmtId="189" fontId="16" fillId="0" borderId="10" xfId="2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16" fillId="8" borderId="22" xfId="0" applyFont="1" applyFill="1" applyBorder="1" applyAlignment="1">
      <alignment horizontal="center" vertical="top" wrapText="1"/>
    </xf>
    <xf numFmtId="0" fontId="5" fillId="8" borderId="22" xfId="0" applyFont="1" applyFill="1" applyBorder="1"/>
    <xf numFmtId="0" fontId="16" fillId="8" borderId="28" xfId="0" applyFont="1" applyFill="1" applyBorder="1" applyAlignment="1">
      <alignment horizontal="center" vertical="top" wrapText="1"/>
    </xf>
    <xf numFmtId="49" fontId="16" fillId="8" borderId="28" xfId="0" applyNumberFormat="1" applyFont="1" applyFill="1" applyBorder="1" applyAlignment="1">
      <alignment horizontal="center" vertical="top" wrapText="1"/>
    </xf>
    <xf numFmtId="0" fontId="16" fillId="8" borderId="30" xfId="0" applyFont="1" applyFill="1" applyBorder="1" applyAlignment="1">
      <alignment horizontal="center"/>
    </xf>
    <xf numFmtId="0" fontId="16" fillId="8" borderId="0" xfId="0" applyFont="1" applyFill="1" applyAlignment="1">
      <alignment horizontal="center" vertical="top" wrapText="1"/>
    </xf>
    <xf numFmtId="0" fontId="16" fillId="8" borderId="24" xfId="0" applyFont="1" applyFill="1" applyBorder="1" applyAlignment="1">
      <alignment horizontal="center" vertical="top" wrapText="1"/>
    </xf>
    <xf numFmtId="49" fontId="16" fillId="8" borderId="29" xfId="0" applyNumberFormat="1" applyFont="1" applyFill="1" applyBorder="1" applyAlignment="1">
      <alignment horizontal="center" vertical="top" wrapText="1"/>
    </xf>
    <xf numFmtId="49" fontId="16" fillId="8" borderId="10" xfId="0" applyNumberFormat="1" applyFont="1" applyFill="1" applyBorder="1" applyAlignment="1">
      <alignment horizontal="center" vertical="top" wrapText="1"/>
    </xf>
    <xf numFmtId="1" fontId="16" fillId="8" borderId="25" xfId="0" applyNumberFormat="1" applyFont="1" applyFill="1" applyBorder="1" applyAlignment="1">
      <alignment horizontal="center" vertical="top" wrapText="1"/>
    </xf>
    <xf numFmtId="0" fontId="5" fillId="8" borderId="29" xfId="0" applyFont="1" applyFill="1" applyBorder="1" applyAlignment="1">
      <alignment vertical="top" wrapText="1"/>
    </xf>
    <xf numFmtId="0" fontId="16" fillId="0" borderId="3" xfId="0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3" fontId="16" fillId="7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7" borderId="3" xfId="0" applyNumberFormat="1" applyFont="1" applyFill="1" applyBorder="1" applyAlignment="1">
      <alignment horizontal="right"/>
    </xf>
    <xf numFmtId="189" fontId="4" fillId="0" borderId="10" xfId="2" applyNumberFormat="1" applyFont="1" applyFill="1" applyBorder="1" applyAlignment="1" applyProtection="1">
      <alignment vertical="center"/>
      <protection locked="0"/>
    </xf>
    <xf numFmtId="0" fontId="15" fillId="0" borderId="3" xfId="0" applyFont="1" applyBorder="1"/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vertical="top" wrapText="1"/>
    </xf>
    <xf numFmtId="0" fontId="15" fillId="0" borderId="17" xfId="0" applyFont="1" applyBorder="1"/>
    <xf numFmtId="15" fontId="20" fillId="0" borderId="3" xfId="0" applyNumberFormat="1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16" fillId="9" borderId="3" xfId="0" applyFont="1" applyFill="1" applyBorder="1" applyAlignment="1">
      <alignment horizontal="right"/>
    </xf>
    <xf numFmtId="0" fontId="16" fillId="9" borderId="3" xfId="0" applyFont="1" applyFill="1" applyBorder="1" applyAlignment="1">
      <alignment vertical="top" wrapText="1"/>
    </xf>
    <xf numFmtId="0" fontId="16" fillId="7" borderId="3" xfId="0" applyFont="1" applyFill="1" applyBorder="1" applyAlignment="1">
      <alignment horizontal="right"/>
    </xf>
    <xf numFmtId="3" fontId="16" fillId="9" borderId="3" xfId="0" applyNumberFormat="1" applyFont="1" applyFill="1" applyBorder="1" applyAlignment="1">
      <alignment vertical="top" wrapText="1"/>
    </xf>
    <xf numFmtId="0" fontId="5" fillId="7" borderId="3" xfId="0" applyFont="1" applyFill="1" applyBorder="1" applyAlignment="1">
      <alignment vertical="top" wrapText="1"/>
    </xf>
    <xf numFmtId="0" fontId="5" fillId="7" borderId="3" xfId="0" applyFont="1" applyFill="1" applyBorder="1" applyAlignment="1">
      <alignment horizontal="right"/>
    </xf>
    <xf numFmtId="49" fontId="16" fillId="8" borderId="25" xfId="0" applyNumberFormat="1" applyFont="1" applyFill="1" applyBorder="1" applyAlignment="1">
      <alignment horizontal="center" vertical="top" wrapText="1"/>
    </xf>
    <xf numFmtId="3" fontId="16" fillId="10" borderId="3" xfId="0" applyNumberFormat="1" applyFont="1" applyFill="1" applyBorder="1" applyAlignment="1">
      <alignment horizontal="center"/>
    </xf>
    <xf numFmtId="0" fontId="22" fillId="10" borderId="3" xfId="0" applyFont="1" applyFill="1" applyBorder="1" applyAlignment="1">
      <alignment vertical="top"/>
    </xf>
    <xf numFmtId="0" fontId="5" fillId="7" borderId="3" xfId="0" applyFont="1" applyFill="1" applyBorder="1"/>
    <xf numFmtId="0" fontId="5" fillId="7" borderId="0" xfId="0" applyFont="1" applyFill="1"/>
    <xf numFmtId="0" fontId="5" fillId="7" borderId="17" xfId="0" applyFont="1" applyFill="1" applyBorder="1" applyAlignment="1">
      <alignment horizontal="right"/>
    </xf>
    <xf numFmtId="3" fontId="5" fillId="7" borderId="17" xfId="0" applyNumberFormat="1" applyFont="1" applyFill="1" applyBorder="1" applyAlignment="1">
      <alignment horizontal="right"/>
    </xf>
    <xf numFmtId="188" fontId="16" fillId="0" borderId="3" xfId="4" applyNumberFormat="1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20" fillId="7" borderId="3" xfId="0" applyFont="1" applyFill="1" applyBorder="1"/>
    <xf numFmtId="3" fontId="5" fillId="7" borderId="5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 vertical="top" wrapText="1"/>
    </xf>
    <xf numFmtId="3" fontId="16" fillId="10" borderId="3" xfId="0" applyNumberFormat="1" applyFont="1" applyFill="1" applyBorder="1" applyAlignment="1">
      <alignment horizontal="center" vertical="top" wrapText="1"/>
    </xf>
    <xf numFmtId="3" fontId="16" fillId="9" borderId="3" xfId="0" applyNumberFormat="1" applyFont="1" applyFill="1" applyBorder="1" applyAlignment="1">
      <alignment horizontal="right" vertical="top" wrapText="1"/>
    </xf>
    <xf numFmtId="0" fontId="15" fillId="0" borderId="5" xfId="0" applyFont="1" applyBorder="1"/>
    <xf numFmtId="3" fontId="5" fillId="0" borderId="5" xfId="0" applyNumberFormat="1" applyFont="1" applyBorder="1" applyAlignment="1">
      <alignment vertical="top" wrapText="1"/>
    </xf>
    <xf numFmtId="0" fontId="13" fillId="11" borderId="17" xfId="0" applyFont="1" applyFill="1" applyBorder="1" applyAlignment="1">
      <alignment vertical="top" wrapText="1"/>
    </xf>
    <xf numFmtId="188" fontId="5" fillId="0" borderId="3" xfId="4" applyNumberFormat="1" applyFont="1" applyBorder="1" applyAlignment="1">
      <alignment horizontal="right" vertical="top" wrapText="1"/>
    </xf>
    <xf numFmtId="0" fontId="5" fillId="7" borderId="17" xfId="0" applyFont="1" applyFill="1" applyBorder="1" applyAlignment="1">
      <alignment vertical="top" wrapText="1"/>
    </xf>
    <xf numFmtId="0" fontId="20" fillId="7" borderId="17" xfId="0" applyFont="1" applyFill="1" applyBorder="1"/>
    <xf numFmtId="3" fontId="15" fillId="0" borderId="0" xfId="0" applyNumberFormat="1" applyFont="1"/>
    <xf numFmtId="0" fontId="5" fillId="7" borderId="3" xfId="0" applyFont="1" applyFill="1" applyBorder="1" applyAlignment="1">
      <alignment horizontal="right" vertical="top"/>
    </xf>
    <xf numFmtId="0" fontId="25" fillId="0" borderId="0" xfId="0" applyFont="1"/>
    <xf numFmtId="189" fontId="25" fillId="0" borderId="0" xfId="0" applyNumberFormat="1" applyFont="1"/>
    <xf numFmtId="3" fontId="5" fillId="7" borderId="3" xfId="0" applyNumberFormat="1" applyFont="1" applyFill="1" applyBorder="1" applyAlignment="1">
      <alignment horizontal="right" vertical="top"/>
    </xf>
    <xf numFmtId="0" fontId="15" fillId="0" borderId="31" xfId="0" applyFont="1" applyBorder="1"/>
    <xf numFmtId="0" fontId="5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4" fillId="12" borderId="24" xfId="0" applyFont="1" applyFill="1" applyBorder="1" applyAlignment="1">
      <alignment horizontal="center" vertical="top"/>
    </xf>
    <xf numFmtId="0" fontId="4" fillId="12" borderId="24" xfId="0" applyFont="1" applyFill="1" applyBorder="1" applyAlignment="1">
      <alignment horizontal="center" vertical="top" wrapText="1"/>
    </xf>
    <xf numFmtId="0" fontId="4" fillId="12" borderId="24" xfId="0" applyFont="1" applyFill="1" applyBorder="1" applyAlignment="1">
      <alignment vertical="top" wrapText="1"/>
    </xf>
    <xf numFmtId="0" fontId="13" fillId="11" borderId="32" xfId="0" applyFont="1" applyFill="1" applyBorder="1" applyAlignment="1">
      <alignment vertical="center"/>
    </xf>
    <xf numFmtId="3" fontId="23" fillId="11" borderId="32" xfId="0" applyNumberFormat="1" applyFont="1" applyFill="1" applyBorder="1" applyAlignment="1">
      <alignment horizontal="left" vertical="center" wrapText="1"/>
    </xf>
    <xf numFmtId="3" fontId="23" fillId="11" borderId="32" xfId="0" applyNumberFormat="1" applyFont="1" applyFill="1" applyBorder="1" applyAlignment="1">
      <alignment horizontal="left" vertical="center"/>
    </xf>
    <xf numFmtId="0" fontId="5" fillId="11" borderId="32" xfId="0" applyFont="1" applyFill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15" fontId="20" fillId="0" borderId="17" xfId="0" applyNumberFormat="1" applyFont="1" applyBorder="1" applyAlignment="1">
      <alignment horizontal="center" vertical="center" wrapText="1"/>
    </xf>
    <xf numFmtId="189" fontId="26" fillId="0" borderId="10" xfId="2" applyNumberFormat="1" applyFont="1" applyFill="1" applyBorder="1" applyAlignment="1" applyProtection="1">
      <alignment vertical="center"/>
      <protection locked="0"/>
    </xf>
    <xf numFmtId="0" fontId="16" fillId="8" borderId="25" xfId="0" applyFont="1" applyFill="1" applyBorder="1" applyAlignment="1">
      <alignment horizontal="center" vertical="center"/>
    </xf>
    <xf numFmtId="0" fontId="16" fillId="8" borderId="24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vertical="top" wrapText="1"/>
    </xf>
    <xf numFmtId="0" fontId="5" fillId="0" borderId="30" xfId="0" applyFont="1" applyBorder="1" applyAlignment="1">
      <alignment horizontal="right" vertical="top" wrapText="1"/>
    </xf>
    <xf numFmtId="188" fontId="5" fillId="0" borderId="30" xfId="4" applyNumberFormat="1" applyFont="1" applyBorder="1" applyAlignment="1">
      <alignment horizontal="right" vertical="top" wrapText="1"/>
    </xf>
    <xf numFmtId="0" fontId="22" fillId="10" borderId="3" xfId="0" applyFont="1" applyFill="1" applyBorder="1" applyAlignment="1">
      <alignment vertical="top" wrapText="1"/>
    </xf>
    <xf numFmtId="3" fontId="16" fillId="7" borderId="3" xfId="0" applyNumberFormat="1" applyFont="1" applyFill="1" applyBorder="1" applyAlignment="1">
      <alignment vertical="top" wrapText="1"/>
    </xf>
    <xf numFmtId="3" fontId="5" fillId="7" borderId="3" xfId="0" applyNumberFormat="1" applyFont="1" applyFill="1" applyBorder="1" applyAlignment="1">
      <alignment vertical="top" wrapText="1"/>
    </xf>
    <xf numFmtId="3" fontId="5" fillId="7" borderId="17" xfId="0" applyNumberFormat="1" applyFont="1" applyFill="1" applyBorder="1" applyAlignment="1">
      <alignment vertical="top" wrapText="1"/>
    </xf>
    <xf numFmtId="15" fontId="20" fillId="0" borderId="17" xfId="0" applyNumberFormat="1" applyFont="1" applyBorder="1" applyAlignment="1">
      <alignment vertical="top" wrapText="1"/>
    </xf>
    <xf numFmtId="3" fontId="16" fillId="7" borderId="17" xfId="0" applyNumberFormat="1" applyFont="1" applyFill="1" applyBorder="1" applyAlignment="1">
      <alignment horizontal="right" vertical="top" wrapText="1"/>
    </xf>
    <xf numFmtId="3" fontId="16" fillId="7" borderId="17" xfId="0" applyNumberFormat="1" applyFont="1" applyFill="1" applyBorder="1" applyAlignment="1">
      <alignment vertical="top" wrapText="1"/>
    </xf>
    <xf numFmtId="0" fontId="22" fillId="9" borderId="17" xfId="0" applyFont="1" applyFill="1" applyBorder="1" applyAlignment="1">
      <alignment vertical="center"/>
    </xf>
    <xf numFmtId="0" fontId="22" fillId="7" borderId="3" xfId="0" applyFont="1" applyFill="1" applyBorder="1" applyAlignment="1">
      <alignment vertical="top"/>
    </xf>
    <xf numFmtId="3" fontId="16" fillId="7" borderId="3" xfId="0" applyNumberFormat="1" applyFont="1" applyFill="1" applyBorder="1" applyAlignment="1">
      <alignment horizontal="center" vertical="top" wrapText="1"/>
    </xf>
    <xf numFmtId="3" fontId="16" fillId="7" borderId="3" xfId="0" applyNumberFormat="1" applyFont="1" applyFill="1" applyBorder="1" applyAlignment="1">
      <alignment horizontal="center"/>
    </xf>
    <xf numFmtId="3" fontId="5" fillId="7" borderId="17" xfId="0" applyNumberFormat="1" applyFont="1" applyFill="1" applyBorder="1" applyAlignment="1">
      <alignment horizontal="right" vertical="top" wrapText="1"/>
    </xf>
    <xf numFmtId="0" fontId="22" fillId="10" borderId="17" xfId="0" applyFont="1" applyFill="1" applyBorder="1" applyAlignment="1">
      <alignment vertical="center"/>
    </xf>
    <xf numFmtId="3" fontId="22" fillId="10" borderId="17" xfId="0" applyNumberFormat="1" applyFont="1" applyFill="1" applyBorder="1" applyAlignment="1">
      <alignment horizontal="left" vertical="center"/>
    </xf>
    <xf numFmtId="3" fontId="22" fillId="9" borderId="17" xfId="0" applyNumberFormat="1" applyFont="1" applyFill="1" applyBorder="1" applyAlignment="1">
      <alignment horizontal="center" vertical="center"/>
    </xf>
    <xf numFmtId="3" fontId="22" fillId="10" borderId="17" xfId="0" applyNumberFormat="1" applyFont="1" applyFill="1" applyBorder="1" applyAlignment="1">
      <alignment horizontal="center" vertical="center"/>
    </xf>
    <xf numFmtId="0" fontId="22" fillId="10" borderId="17" xfId="0" applyFont="1" applyFill="1" applyBorder="1" applyAlignment="1">
      <alignment vertical="center" wrapText="1"/>
    </xf>
    <xf numFmtId="0" fontId="16" fillId="9" borderId="3" xfId="0" applyFont="1" applyFill="1" applyBorder="1"/>
    <xf numFmtId="3" fontId="16" fillId="9" borderId="3" xfId="0" applyNumberFormat="1" applyFont="1" applyFill="1" applyBorder="1" applyAlignment="1">
      <alignment horizontal="right"/>
    </xf>
    <xf numFmtId="3" fontId="22" fillId="10" borderId="3" xfId="0" applyNumberFormat="1" applyFont="1" applyFill="1" applyBorder="1" applyAlignment="1">
      <alignment horizontal="center"/>
    </xf>
    <xf numFmtId="0" fontId="5" fillId="7" borderId="17" xfId="0" applyFont="1" applyFill="1" applyBorder="1" applyAlignment="1">
      <alignment vertical="top"/>
    </xf>
    <xf numFmtId="0" fontId="13" fillId="11" borderId="32" xfId="0" applyFont="1" applyFill="1" applyBorder="1" applyAlignment="1">
      <alignment vertical="top" wrapText="1"/>
    </xf>
    <xf numFmtId="3" fontId="13" fillId="11" borderId="32" xfId="0" applyNumberFormat="1" applyFont="1" applyFill="1" applyBorder="1" applyAlignment="1">
      <alignment horizontal="left" vertical="center"/>
    </xf>
    <xf numFmtId="0" fontId="5" fillId="11" borderId="32" xfId="0" applyFont="1" applyFill="1" applyBorder="1" applyAlignment="1">
      <alignment horizontal="center"/>
    </xf>
    <xf numFmtId="0" fontId="5" fillId="11" borderId="32" xfId="0" applyFont="1" applyFill="1" applyBorder="1"/>
    <xf numFmtId="0" fontId="15" fillId="7" borderId="3" xfId="0" applyFont="1" applyFill="1" applyBorder="1" applyAlignment="1">
      <alignment horizontal="right" vertical="top" wrapText="1"/>
    </xf>
    <xf numFmtId="0" fontId="16" fillId="8" borderId="30" xfId="0" applyFont="1" applyFill="1" applyBorder="1" applyAlignment="1">
      <alignment horizontal="center" vertical="center"/>
    </xf>
    <xf numFmtId="49" fontId="16" fillId="0" borderId="30" xfId="6" applyNumberFormat="1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top" wrapText="1"/>
    </xf>
    <xf numFmtId="0" fontId="5" fillId="7" borderId="17" xfId="0" applyFont="1" applyFill="1" applyBorder="1" applyAlignment="1">
      <alignment horizontal="center"/>
    </xf>
    <xf numFmtId="0" fontId="5" fillId="0" borderId="3" xfId="0" applyFont="1" applyBorder="1"/>
    <xf numFmtId="0" fontId="20" fillId="0" borderId="3" xfId="0" applyFont="1" applyBorder="1"/>
    <xf numFmtId="188" fontId="20" fillId="0" borderId="3" xfId="4" applyNumberFormat="1" applyFont="1" applyBorder="1"/>
    <xf numFmtId="0" fontId="20" fillId="0" borderId="6" xfId="0" applyFont="1" applyBorder="1"/>
    <xf numFmtId="0" fontId="27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17" xfId="0" applyFont="1" applyBorder="1"/>
    <xf numFmtId="0" fontId="5" fillId="0" borderId="3" xfId="0" applyFont="1" applyBorder="1" applyAlignment="1">
      <alignment vertical="top"/>
    </xf>
    <xf numFmtId="3" fontId="20" fillId="0" borderId="3" xfId="0" applyNumberFormat="1" applyFont="1" applyBorder="1"/>
    <xf numFmtId="188" fontId="20" fillId="0" borderId="3" xfId="4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17" xfId="0" applyFont="1" applyBorder="1" applyAlignment="1">
      <alignment vertical="center" wrapText="1"/>
    </xf>
    <xf numFmtId="3" fontId="15" fillId="0" borderId="3" xfId="0" applyNumberFormat="1" applyFont="1" applyBorder="1"/>
    <xf numFmtId="0" fontId="20" fillId="0" borderId="17" xfId="0" applyFont="1" applyBorder="1"/>
    <xf numFmtId="0" fontId="20" fillId="0" borderId="31" xfId="0" applyFont="1" applyBorder="1"/>
    <xf numFmtId="188" fontId="20" fillId="0" borderId="17" xfId="4" applyNumberFormat="1" applyFont="1" applyBorder="1"/>
    <xf numFmtId="188" fontId="20" fillId="0" borderId="31" xfId="4" applyNumberFormat="1" applyFont="1" applyBorder="1"/>
    <xf numFmtId="49" fontId="4" fillId="8" borderId="30" xfId="0" applyNumberFormat="1" applyFont="1" applyFill="1" applyBorder="1" applyAlignment="1">
      <alignment horizontal="center" vertical="top" wrapText="1"/>
    </xf>
    <xf numFmtId="1" fontId="16" fillId="8" borderId="30" xfId="0" applyNumberFormat="1" applyFont="1" applyFill="1" applyBorder="1" applyAlignment="1">
      <alignment horizontal="center" vertical="top" wrapText="1"/>
    </xf>
    <xf numFmtId="0" fontId="3" fillId="8" borderId="28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0" fontId="20" fillId="7" borderId="17" xfId="0" applyFont="1" applyFill="1" applyBorder="1" applyAlignment="1">
      <alignment vertical="center"/>
    </xf>
    <xf numFmtId="0" fontId="5" fillId="7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7" borderId="17" xfId="0" applyFont="1" applyFill="1" applyBorder="1" applyAlignment="1">
      <alignment vertical="center" wrapText="1"/>
    </xf>
    <xf numFmtId="0" fontId="5" fillId="7" borderId="17" xfId="0" applyFont="1" applyFill="1" applyBorder="1" applyAlignment="1">
      <alignment horizontal="center" vertical="top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16" fillId="0" borderId="24" xfId="6" applyNumberFormat="1" applyFont="1" applyBorder="1" applyAlignment="1">
      <alignment vertical="center"/>
    </xf>
    <xf numFmtId="49" fontId="16" fillId="0" borderId="25" xfId="6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189" fontId="16" fillId="7" borderId="17" xfId="6" applyNumberFormat="1" applyFont="1" applyFill="1" applyBorder="1" applyAlignment="1">
      <alignment horizontal="center" vertical="center" shrinkToFit="1"/>
    </xf>
    <xf numFmtId="188" fontId="5" fillId="0" borderId="3" xfId="4" applyNumberFormat="1" applyFont="1" applyBorder="1"/>
    <xf numFmtId="3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9" fontId="4" fillId="13" borderId="3" xfId="0" applyNumberFormat="1" applyFont="1" applyFill="1" applyBorder="1" applyAlignment="1">
      <alignment horizontal="right" vertical="top" wrapText="1"/>
    </xf>
    <xf numFmtId="49" fontId="4" fillId="13" borderId="3" xfId="0" applyNumberFormat="1" applyFont="1" applyFill="1" applyBorder="1" applyAlignment="1">
      <alignment horizontal="center" vertical="top" wrapText="1"/>
    </xf>
    <xf numFmtId="1" fontId="16" fillId="13" borderId="3" xfId="0" applyNumberFormat="1" applyFont="1" applyFill="1" applyBorder="1" applyAlignment="1">
      <alignment horizontal="center" vertical="top" wrapText="1"/>
    </xf>
    <xf numFmtId="0" fontId="16" fillId="13" borderId="3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vertical="top" wrapText="1"/>
    </xf>
    <xf numFmtId="15" fontId="27" fillId="0" borderId="3" xfId="0" applyNumberFormat="1" applyFont="1" applyBorder="1" applyAlignment="1">
      <alignment horizontal="center" vertical="top"/>
    </xf>
    <xf numFmtId="0" fontId="26" fillId="0" borderId="10" xfId="0" applyFont="1" applyBorder="1"/>
    <xf numFmtId="0" fontId="19" fillId="0" borderId="0" xfId="0" applyFont="1"/>
    <xf numFmtId="0" fontId="5" fillId="0" borderId="17" xfId="0" applyFont="1" applyBorder="1" applyAlignment="1">
      <alignment horizontal="right" vertical="top" wrapText="1"/>
    </xf>
    <xf numFmtId="3" fontId="5" fillId="0" borderId="17" xfId="0" applyNumberFormat="1" applyFont="1" applyBorder="1" applyAlignment="1">
      <alignment vertical="top" wrapText="1"/>
    </xf>
    <xf numFmtId="0" fontId="5" fillId="0" borderId="30" xfId="0" applyFont="1" applyBorder="1"/>
    <xf numFmtId="0" fontId="28" fillId="0" borderId="3" xfId="0" applyFont="1" applyBorder="1" applyAlignment="1">
      <alignment vertical="top" wrapText="1"/>
    </xf>
    <xf numFmtId="15" fontId="20" fillId="0" borderId="3" xfId="0" applyNumberFormat="1" applyFont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left" vertical="center"/>
    </xf>
    <xf numFmtId="3" fontId="5" fillId="7" borderId="17" xfId="0" applyNumberFormat="1" applyFont="1" applyFill="1" applyBorder="1" applyAlignment="1">
      <alignment horizontal="right" vertical="center"/>
    </xf>
    <xf numFmtId="0" fontId="27" fillId="0" borderId="17" xfId="0" applyFont="1" applyBorder="1" applyAlignment="1">
      <alignment vertical="top"/>
    </xf>
    <xf numFmtId="3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/>
    <xf numFmtId="0" fontId="22" fillId="10" borderId="17" xfId="0" applyFont="1" applyFill="1" applyBorder="1" applyAlignment="1">
      <alignment vertical="top"/>
    </xf>
    <xf numFmtId="3" fontId="16" fillId="10" borderId="17" xfId="0" applyNumberFormat="1" applyFont="1" applyFill="1" applyBorder="1" applyAlignment="1">
      <alignment horizontal="center" vertical="top" wrapText="1"/>
    </xf>
    <xf numFmtId="3" fontId="16" fillId="10" borderId="17" xfId="0" applyNumberFormat="1" applyFont="1" applyFill="1" applyBorder="1" applyAlignment="1">
      <alignment horizontal="center"/>
    </xf>
    <xf numFmtId="0" fontId="39" fillId="0" borderId="3" xfId="0" applyFont="1" applyBorder="1" applyAlignment="1">
      <alignment vertical="top" wrapText="1"/>
    </xf>
    <xf numFmtId="0" fontId="20" fillId="7" borderId="3" xfId="0" applyFont="1" applyFill="1" applyBorder="1" applyAlignment="1">
      <alignment horizontal="left"/>
    </xf>
    <xf numFmtId="188" fontId="20" fillId="0" borderId="3" xfId="4" applyNumberFormat="1" applyFont="1" applyBorder="1" applyAlignment="1">
      <alignment horizontal="center" vertical="center"/>
    </xf>
    <xf numFmtId="3" fontId="20" fillId="0" borderId="17" xfId="0" applyNumberFormat="1" applyFont="1" applyBorder="1"/>
    <xf numFmtId="0" fontId="20" fillId="0" borderId="5" xfId="0" applyFont="1" applyBorder="1"/>
    <xf numFmtId="0" fontId="13" fillId="11" borderId="32" xfId="0" applyFont="1" applyFill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22" fillId="10" borderId="17" xfId="0" applyFont="1" applyFill="1" applyBorder="1" applyAlignment="1">
      <alignment vertical="top" wrapText="1"/>
    </xf>
    <xf numFmtId="3" fontId="16" fillId="10" borderId="17" xfId="0" applyNumberFormat="1" applyFont="1" applyFill="1" applyBorder="1" applyAlignment="1">
      <alignment horizontal="center" vertical="top"/>
    </xf>
    <xf numFmtId="0" fontId="16" fillId="9" borderId="17" xfId="0" applyFont="1" applyFill="1" applyBorder="1" applyAlignment="1">
      <alignment vertical="top" wrapText="1"/>
    </xf>
    <xf numFmtId="3" fontId="16" fillId="9" borderId="17" xfId="0" applyNumberFormat="1" applyFont="1" applyFill="1" applyBorder="1" applyAlignment="1">
      <alignment vertical="top" wrapText="1"/>
    </xf>
    <xf numFmtId="0" fontId="5" fillId="7" borderId="5" xfId="0" applyFont="1" applyFill="1" applyBorder="1" applyAlignment="1">
      <alignment vertical="top" wrapText="1"/>
    </xf>
    <xf numFmtId="3" fontId="5" fillId="7" borderId="5" xfId="0" applyNumberFormat="1" applyFont="1" applyFill="1" applyBorder="1" applyAlignment="1">
      <alignment vertical="top" wrapText="1"/>
    </xf>
    <xf numFmtId="3" fontId="5" fillId="7" borderId="17" xfId="0" applyNumberFormat="1" applyFont="1" applyFill="1" applyBorder="1" applyAlignment="1">
      <alignment vertical="center" wrapText="1"/>
    </xf>
    <xf numFmtId="0" fontId="13" fillId="11" borderId="17" xfId="0" applyFont="1" applyFill="1" applyBorder="1" applyAlignment="1">
      <alignment vertical="center"/>
    </xf>
    <xf numFmtId="3" fontId="23" fillId="11" borderId="17" xfId="0" applyNumberFormat="1" applyFont="1" applyFill="1" applyBorder="1" applyAlignment="1">
      <alignment horizontal="left" vertical="center"/>
    </xf>
    <xf numFmtId="0" fontId="5" fillId="11" borderId="17" xfId="0" applyFont="1" applyFill="1" applyBorder="1" applyAlignment="1">
      <alignment vertical="top" wrapText="1"/>
    </xf>
    <xf numFmtId="0" fontId="5" fillId="7" borderId="17" xfId="0" applyFont="1" applyFill="1" applyBorder="1"/>
    <xf numFmtId="49" fontId="4" fillId="12" borderId="33" xfId="6" applyNumberFormat="1" applyFont="1" applyFill="1" applyBorder="1" applyAlignment="1">
      <alignment horizontal="center" vertical="center"/>
    </xf>
    <xf numFmtId="189" fontId="16" fillId="12" borderId="33" xfId="6" applyNumberFormat="1" applyFont="1" applyFill="1" applyBorder="1" applyAlignment="1">
      <alignment horizontal="center" vertical="center" shrinkToFit="1"/>
    </xf>
    <xf numFmtId="49" fontId="10" fillId="12" borderId="33" xfId="6" applyNumberFormat="1" applyFont="1" applyFill="1" applyBorder="1" applyAlignment="1">
      <alignment horizontal="left" vertical="center"/>
    </xf>
    <xf numFmtId="188" fontId="20" fillId="0" borderId="5" xfId="4" applyNumberFormat="1" applyFont="1" applyBorder="1"/>
    <xf numFmtId="49" fontId="16" fillId="14" borderId="16" xfId="6" applyNumberFormat="1" applyFont="1" applyFill="1" applyBorder="1" applyAlignment="1">
      <alignment horizontal="right" vertical="center"/>
    </xf>
    <xf numFmtId="189" fontId="16" fillId="14" borderId="16" xfId="2" applyNumberFormat="1" applyFont="1" applyFill="1" applyBorder="1" applyAlignment="1" applyProtection="1">
      <alignment horizontal="center" vertical="center"/>
    </xf>
    <xf numFmtId="1" fontId="4" fillId="14" borderId="16" xfId="0" applyNumberFormat="1" applyFont="1" applyFill="1" applyBorder="1" applyAlignment="1">
      <alignment horizontal="center" vertical="top" wrapText="1"/>
    </xf>
    <xf numFmtId="49" fontId="16" fillId="14" borderId="16" xfId="6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top" wrapText="1"/>
    </xf>
    <xf numFmtId="0" fontId="20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20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5" fillId="7" borderId="3" xfId="0" applyFont="1" applyFill="1" applyBorder="1" applyAlignment="1">
      <alignment horizontal="right" vertical="center"/>
    </xf>
    <xf numFmtId="3" fontId="5" fillId="7" borderId="3" xfId="0" applyNumberFormat="1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left"/>
    </xf>
    <xf numFmtId="0" fontId="5" fillId="0" borderId="31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 vertical="center" wrapText="1"/>
    </xf>
    <xf numFmtId="3" fontId="5" fillId="0" borderId="5" xfId="0" applyNumberFormat="1" applyFont="1" applyBorder="1"/>
    <xf numFmtId="188" fontId="5" fillId="0" borderId="3" xfId="4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vertical="center"/>
    </xf>
    <xf numFmtId="3" fontId="20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4" fontId="33" fillId="0" borderId="3" xfId="0" applyNumberFormat="1" applyFont="1" applyBorder="1"/>
    <xf numFmtId="4" fontId="15" fillId="0" borderId="3" xfId="0" applyNumberFormat="1" applyFont="1" applyBorder="1"/>
    <xf numFmtId="0" fontId="39" fillId="0" borderId="3" xfId="0" applyFont="1" applyBorder="1" applyAlignment="1">
      <alignment horizontal="right"/>
    </xf>
    <xf numFmtId="3" fontId="39" fillId="0" borderId="3" xfId="0" applyNumberFormat="1" applyFont="1" applyBorder="1"/>
    <xf numFmtId="0" fontId="21" fillId="7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5" fillId="7" borderId="3" xfId="0" applyFont="1" applyFill="1" applyBorder="1" applyAlignment="1">
      <alignment horizontal="center"/>
    </xf>
    <xf numFmtId="0" fontId="16" fillId="0" borderId="3" xfId="0" applyFont="1" applyBorder="1" applyAlignment="1">
      <alignment vertical="top" wrapText="1"/>
    </xf>
    <xf numFmtId="3" fontId="5" fillId="11" borderId="17" xfId="0" applyNumberFormat="1" applyFont="1" applyFill="1" applyBorder="1" applyAlignment="1">
      <alignment horizontal="right" vertical="top" wrapText="1"/>
    </xf>
    <xf numFmtId="0" fontId="5" fillId="11" borderId="17" xfId="0" applyFont="1" applyFill="1" applyBorder="1" applyAlignment="1">
      <alignment horizontal="center" vertical="top" wrapText="1"/>
    </xf>
    <xf numFmtId="3" fontId="5" fillId="9" borderId="17" xfId="0" applyNumberFormat="1" applyFont="1" applyFill="1" applyBorder="1" applyAlignment="1">
      <alignment horizontal="right" vertical="top" wrapText="1"/>
    </xf>
    <xf numFmtId="3" fontId="16" fillId="11" borderId="17" xfId="0" applyNumberFormat="1" applyFont="1" applyFill="1" applyBorder="1" applyAlignment="1">
      <alignment horizontal="left" vertical="top" wrapText="1"/>
    </xf>
    <xf numFmtId="3" fontId="5" fillId="10" borderId="17" xfId="0" applyNumberFormat="1" applyFont="1" applyFill="1" applyBorder="1" applyAlignment="1">
      <alignment horizontal="right" vertical="top" wrapText="1"/>
    </xf>
    <xf numFmtId="0" fontId="5" fillId="7" borderId="5" xfId="0" applyFont="1" applyFill="1" applyBorder="1"/>
    <xf numFmtId="0" fontId="22" fillId="10" borderId="17" xfId="0" applyFont="1" applyFill="1" applyBorder="1" applyAlignment="1">
      <alignment horizontal="center"/>
    </xf>
    <xf numFmtId="3" fontId="22" fillId="10" borderId="17" xfId="0" applyNumberFormat="1" applyFont="1" applyFill="1" applyBorder="1" applyAlignment="1">
      <alignment horizontal="center"/>
    </xf>
    <xf numFmtId="3" fontId="5" fillId="7" borderId="31" xfId="0" applyNumberFormat="1" applyFont="1" applyFill="1" applyBorder="1" applyAlignment="1">
      <alignment horizontal="right"/>
    </xf>
    <xf numFmtId="0" fontId="35" fillId="0" borderId="17" xfId="0" applyFont="1" applyBorder="1"/>
    <xf numFmtId="0" fontId="20" fillId="0" borderId="0" xfId="0" applyFont="1"/>
    <xf numFmtId="189" fontId="5" fillId="7" borderId="3" xfId="6" applyNumberFormat="1" applyFont="1" applyFill="1" applyBorder="1" applyAlignment="1">
      <alignment horizontal="center" vertical="top" shrinkToFit="1"/>
    </xf>
    <xf numFmtId="189" fontId="5" fillId="7" borderId="3" xfId="6" applyNumberFormat="1" applyFont="1" applyFill="1" applyBorder="1" applyAlignment="1">
      <alignment horizontal="center" shrinkToFit="1"/>
    </xf>
    <xf numFmtId="189" fontId="5" fillId="7" borderId="6" xfId="6" applyNumberFormat="1" applyFont="1" applyFill="1" applyBorder="1" applyAlignment="1">
      <alignment horizontal="center" vertical="top" shrinkToFit="1"/>
    </xf>
    <xf numFmtId="189" fontId="5" fillId="7" borderId="17" xfId="6" applyNumberFormat="1" applyFont="1" applyFill="1" applyBorder="1" applyAlignment="1">
      <alignment horizontal="center" shrinkToFit="1"/>
    </xf>
    <xf numFmtId="189" fontId="5" fillId="0" borderId="3" xfId="6" applyNumberFormat="1" applyFont="1" applyBorder="1" applyAlignment="1">
      <alignment horizontal="right" shrinkToFit="1"/>
    </xf>
    <xf numFmtId="0" fontId="15" fillId="0" borderId="3" xfId="0" applyFont="1" applyBorder="1" applyAlignment="1">
      <alignment vertical="top"/>
    </xf>
    <xf numFmtId="189" fontId="5" fillId="7" borderId="17" xfId="6" applyNumberFormat="1" applyFont="1" applyFill="1" applyBorder="1" applyAlignment="1">
      <alignment horizontal="center" vertical="top" shrinkToFit="1"/>
    </xf>
    <xf numFmtId="189" fontId="36" fillId="7" borderId="3" xfId="6" applyNumberFormat="1" applyFont="1" applyFill="1" applyBorder="1" applyAlignment="1">
      <alignment horizontal="center" shrinkToFit="1"/>
    </xf>
    <xf numFmtId="189" fontId="5" fillId="7" borderId="5" xfId="6" applyNumberFormat="1" applyFont="1" applyFill="1" applyBorder="1" applyAlignment="1">
      <alignment horizontal="center" shrinkToFit="1"/>
    </xf>
    <xf numFmtId="0" fontId="36" fillId="0" borderId="3" xfId="0" applyFont="1" applyBorder="1"/>
    <xf numFmtId="0" fontId="36" fillId="7" borderId="0" xfId="0" applyFont="1" applyFill="1"/>
    <xf numFmtId="0" fontId="36" fillId="7" borderId="3" xfId="0" applyFont="1" applyFill="1" applyBorder="1"/>
    <xf numFmtId="3" fontId="36" fillId="7" borderId="3" xfId="0" applyNumberFormat="1" applyFont="1" applyFill="1" applyBorder="1" applyAlignment="1">
      <alignment horizontal="right"/>
    </xf>
    <xf numFmtId="189" fontId="36" fillId="7" borderId="3" xfId="6" applyNumberFormat="1" applyFont="1" applyFill="1" applyBorder="1" applyAlignment="1">
      <alignment horizontal="center" vertical="top" shrinkToFit="1"/>
    </xf>
    <xf numFmtId="0" fontId="36" fillId="0" borderId="17" xfId="0" applyFont="1" applyBorder="1"/>
    <xf numFmtId="189" fontId="36" fillId="7" borderId="6" xfId="6" applyNumberFormat="1" applyFont="1" applyFill="1" applyBorder="1" applyAlignment="1">
      <alignment horizontal="center" shrinkToFit="1"/>
    </xf>
    <xf numFmtId="189" fontId="36" fillId="7" borderId="6" xfId="6" applyNumberFormat="1" applyFont="1" applyFill="1" applyBorder="1" applyAlignment="1">
      <alignment horizontal="center" vertical="top" shrinkToFit="1"/>
    </xf>
    <xf numFmtId="188" fontId="36" fillId="0" borderId="3" xfId="4" applyNumberFormat="1" applyFont="1" applyBorder="1" applyAlignment="1">
      <alignment horizontal="center"/>
    </xf>
    <xf numFmtId="189" fontId="36" fillId="0" borderId="6" xfId="6" applyNumberFormat="1" applyFont="1" applyBorder="1" applyAlignment="1">
      <alignment horizontal="center" shrinkToFit="1"/>
    </xf>
    <xf numFmtId="189" fontId="36" fillId="0" borderId="3" xfId="6" applyNumberFormat="1" applyFont="1" applyBorder="1" applyAlignment="1">
      <alignment horizontal="center" shrinkToFit="1"/>
    </xf>
    <xf numFmtId="189" fontId="36" fillId="7" borderId="17" xfId="6" applyNumberFormat="1" applyFont="1" applyFill="1" applyBorder="1" applyAlignment="1">
      <alignment horizontal="center" shrinkToFit="1"/>
    </xf>
    <xf numFmtId="189" fontId="36" fillId="7" borderId="3" xfId="6" applyNumberFormat="1" applyFont="1" applyFill="1" applyBorder="1" applyAlignment="1">
      <alignment horizontal="center" vertical="center" shrinkToFit="1"/>
    </xf>
    <xf numFmtId="0" fontId="36" fillId="0" borderId="3" xfId="0" applyFont="1" applyBorder="1" applyAlignment="1">
      <alignment vertical="center"/>
    </xf>
    <xf numFmtId="188" fontId="36" fillId="0" borderId="3" xfId="4" applyNumberFormat="1" applyFont="1" applyBorder="1"/>
    <xf numFmtId="189" fontId="36" fillId="7" borderId="3" xfId="6" applyNumberFormat="1" applyFont="1" applyFill="1" applyBorder="1" applyAlignment="1">
      <alignment horizontal="right" shrinkToFit="1"/>
    </xf>
    <xf numFmtId="188" fontId="36" fillId="0" borderId="3" xfId="4" applyNumberFormat="1" applyFont="1" applyBorder="1" applyAlignment="1">
      <alignment horizontal="center" vertical="center"/>
    </xf>
    <xf numFmtId="189" fontId="36" fillId="7" borderId="17" xfId="6" applyNumberFormat="1" applyFont="1" applyFill="1" applyBorder="1" applyAlignment="1">
      <alignment horizontal="center" vertical="top" shrinkToFit="1"/>
    </xf>
    <xf numFmtId="3" fontId="36" fillId="0" borderId="17" xfId="0" applyNumberFormat="1" applyFont="1" applyBorder="1"/>
    <xf numFmtId="189" fontId="36" fillId="0" borderId="3" xfId="6" applyNumberFormat="1" applyFont="1" applyBorder="1" applyAlignment="1">
      <alignment horizontal="right" vertical="top" shrinkToFit="1"/>
    </xf>
    <xf numFmtId="188" fontId="36" fillId="0" borderId="17" xfId="4" applyNumberFormat="1" applyFont="1" applyBorder="1"/>
    <xf numFmtId="0" fontId="36" fillId="0" borderId="5" xfId="0" applyFont="1" applyBorder="1"/>
    <xf numFmtId="0" fontId="36" fillId="0" borderId="0" xfId="0" applyFont="1"/>
    <xf numFmtId="0" fontId="5" fillId="0" borderId="5" xfId="0" applyFont="1" applyBorder="1" applyAlignment="1">
      <alignment horizontal="right"/>
    </xf>
    <xf numFmtId="3" fontId="5" fillId="7" borderId="5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vertical="top"/>
    </xf>
    <xf numFmtId="0" fontId="29" fillId="11" borderId="17" xfId="0" applyFont="1" applyFill="1" applyBorder="1" applyAlignment="1">
      <alignment vertical="center"/>
    </xf>
    <xf numFmtId="0" fontId="5" fillId="7" borderId="5" xfId="0" applyFont="1" applyFill="1" applyBorder="1" applyAlignment="1">
      <alignment horizontal="center" vertical="top" wrapText="1"/>
    </xf>
    <xf numFmtId="3" fontId="16" fillId="9" borderId="17" xfId="0" applyNumberFormat="1" applyFont="1" applyFill="1" applyBorder="1" applyAlignment="1">
      <alignment horizontal="right" vertical="top" wrapText="1"/>
    </xf>
    <xf numFmtId="49" fontId="15" fillId="7" borderId="17" xfId="6" applyNumberFormat="1" applyFont="1" applyFill="1" applyBorder="1" applyAlignment="1">
      <alignment horizontal="left" vertical="center"/>
    </xf>
    <xf numFmtId="0" fontId="15" fillId="0" borderId="31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189" fontId="36" fillId="7" borderId="5" xfId="6" applyNumberFormat="1" applyFont="1" applyFill="1" applyBorder="1" applyAlignment="1">
      <alignment horizontal="center" shrinkToFit="1"/>
    </xf>
    <xf numFmtId="188" fontId="20" fillId="0" borderId="3" xfId="4" applyNumberFormat="1" applyFont="1" applyBorder="1" applyAlignment="1">
      <alignment vertical="center"/>
    </xf>
    <xf numFmtId="0" fontId="16" fillId="8" borderId="30" xfId="0" applyFont="1" applyFill="1" applyBorder="1" applyAlignment="1">
      <alignment horizontal="center" vertical="top" wrapText="1"/>
    </xf>
    <xf numFmtId="0" fontId="37" fillId="8" borderId="28" xfId="0" applyFont="1" applyFill="1" applyBorder="1" applyAlignment="1">
      <alignment horizontal="center" vertical="top" wrapText="1"/>
    </xf>
    <xf numFmtId="49" fontId="16" fillId="8" borderId="27" xfId="0" applyNumberFormat="1" applyFont="1" applyFill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center" wrapText="1"/>
    </xf>
    <xf numFmtId="3" fontId="32" fillId="0" borderId="3" xfId="0" applyNumberFormat="1" applyFont="1" applyBorder="1" applyAlignment="1">
      <alignment horizontal="center" vertical="center" wrapText="1"/>
    </xf>
    <xf numFmtId="190" fontId="32" fillId="0" borderId="3" xfId="4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left" vertical="center" wrapText="1"/>
    </xf>
    <xf numFmtId="0" fontId="40" fillId="0" borderId="3" xfId="0" applyFont="1" applyBorder="1" applyAlignment="1">
      <alignment vertical="center" wrapText="1"/>
    </xf>
    <xf numFmtId="0" fontId="32" fillId="0" borderId="3" xfId="0" applyFont="1" applyBorder="1" applyAlignment="1">
      <alignment horizontal="center" vertical="center"/>
    </xf>
    <xf numFmtId="3" fontId="32" fillId="0" borderId="3" xfId="0" applyNumberFormat="1" applyFont="1" applyBorder="1" applyAlignment="1">
      <alignment horizontal="center" vertical="center"/>
    </xf>
    <xf numFmtId="15" fontId="27" fillId="0" borderId="3" xfId="0" applyNumberFormat="1" applyFont="1" applyBorder="1" applyAlignment="1">
      <alignment vertical="top" wrapText="1"/>
    </xf>
    <xf numFmtId="0" fontId="41" fillId="0" borderId="3" xfId="0" applyFont="1" applyBorder="1"/>
    <xf numFmtId="3" fontId="41" fillId="0" borderId="3" xfId="0" applyNumberFormat="1" applyFont="1" applyBorder="1" applyAlignment="1">
      <alignment wrapText="1"/>
    </xf>
    <xf numFmtId="3" fontId="41" fillId="0" borderId="3" xfId="0" applyNumberFormat="1" applyFont="1" applyBorder="1" applyAlignment="1">
      <alignment horizontal="center" wrapText="1"/>
    </xf>
    <xf numFmtId="0" fontId="40" fillId="0" borderId="3" xfId="0" applyFont="1" applyBorder="1" applyAlignment="1">
      <alignment wrapText="1"/>
    </xf>
    <xf numFmtId="0" fontId="40" fillId="0" borderId="0" xfId="0" applyFont="1"/>
    <xf numFmtId="3" fontId="42" fillId="0" borderId="3" xfId="0" applyNumberFormat="1" applyFont="1" applyBorder="1" applyAlignment="1">
      <alignment wrapText="1"/>
    </xf>
    <xf numFmtId="3" fontId="41" fillId="0" borderId="3" xfId="0" applyNumberFormat="1" applyFont="1" applyBorder="1" applyAlignment="1">
      <alignment horizontal="center" vertical="center" wrapText="1"/>
    </xf>
    <xf numFmtId="3" fontId="41" fillId="0" borderId="3" xfId="0" applyNumberFormat="1" applyFont="1" applyBorder="1" applyAlignment="1">
      <alignment vertical="center" wrapText="1"/>
    </xf>
    <xf numFmtId="3" fontId="41" fillId="0" borderId="3" xfId="0" applyNumberFormat="1" applyFont="1" applyBorder="1"/>
    <xf numFmtId="0" fontId="41" fillId="7" borderId="3" xfId="0" applyFont="1" applyFill="1" applyBorder="1"/>
    <xf numFmtId="0" fontId="39" fillId="0" borderId="3" xfId="0" applyFont="1" applyBorder="1" applyAlignment="1">
      <alignment horizontal="center"/>
    </xf>
    <xf numFmtId="3" fontId="41" fillId="0" borderId="3" xfId="4" applyNumberFormat="1" applyFont="1" applyBorder="1" applyAlignment="1">
      <alignment vertical="center"/>
    </xf>
    <xf numFmtId="3" fontId="41" fillId="0" borderId="3" xfId="4" applyNumberFormat="1" applyFont="1" applyBorder="1" applyAlignment="1"/>
    <xf numFmtId="3" fontId="40" fillId="0" borderId="3" xfId="0" applyNumberFormat="1" applyFont="1" applyBorder="1" applyAlignment="1">
      <alignment horizont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3" xfId="0" applyFont="1" applyBorder="1"/>
    <xf numFmtId="3" fontId="39" fillId="7" borderId="3" xfId="0" applyNumberFormat="1" applyFont="1" applyFill="1" applyBorder="1" applyAlignment="1">
      <alignment horizontal="right"/>
    </xf>
    <xf numFmtId="0" fontId="45" fillId="0" borderId="3" xfId="0" applyFont="1" applyBorder="1"/>
    <xf numFmtId="0" fontId="45" fillId="0" borderId="2" xfId="0" applyFont="1" applyBorder="1"/>
    <xf numFmtId="3" fontId="41" fillId="0" borderId="3" xfId="0" applyNumberFormat="1" applyFont="1" applyBorder="1" applyAlignment="1">
      <alignment horizontal="center"/>
    </xf>
    <xf numFmtId="0" fontId="45" fillId="0" borderId="0" xfId="0" applyFont="1"/>
    <xf numFmtId="3" fontId="39" fillId="0" borderId="20" xfId="0" applyNumberFormat="1" applyFont="1" applyBorder="1" applyAlignment="1">
      <alignment horizontal="right"/>
    </xf>
    <xf numFmtId="0" fontId="44" fillId="0" borderId="3" xfId="0" applyFont="1" applyBorder="1" applyAlignment="1">
      <alignment horizontal="center" vertical="center" wrapText="1"/>
    </xf>
    <xf numFmtId="3" fontId="42" fillId="0" borderId="3" xfId="0" applyNumberFormat="1" applyFont="1" applyBorder="1" applyAlignment="1">
      <alignment vertical="center" wrapText="1"/>
    </xf>
    <xf numFmtId="3" fontId="15" fillId="0" borderId="3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vertical="center" wrapText="1"/>
    </xf>
    <xf numFmtId="3" fontId="41" fillId="0" borderId="3" xfId="4" applyNumberFormat="1" applyFont="1" applyBorder="1" applyAlignment="1">
      <alignment horizontal="center" vertical="center" wrapText="1"/>
    </xf>
    <xf numFmtId="3" fontId="41" fillId="0" borderId="3" xfId="4" applyNumberFormat="1" applyFont="1" applyBorder="1" applyAlignment="1">
      <alignment horizontal="center" wrapText="1"/>
    </xf>
    <xf numFmtId="3" fontId="40" fillId="0" borderId="3" xfId="0" applyNumberFormat="1" applyFont="1" applyBorder="1" applyAlignment="1">
      <alignment wrapText="1"/>
    </xf>
    <xf numFmtId="0" fontId="40" fillId="0" borderId="3" xfId="0" applyFont="1" applyBorder="1" applyAlignment="1">
      <alignment vertical="top" wrapText="1"/>
    </xf>
    <xf numFmtId="190" fontId="5" fillId="0" borderId="3" xfId="4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7" fillId="0" borderId="3" xfId="0" applyFont="1" applyBorder="1" applyAlignment="1">
      <alignment vertical="top" wrapText="1"/>
    </xf>
    <xf numFmtId="0" fontId="16" fillId="10" borderId="3" xfId="0" applyFont="1" applyFill="1" applyBorder="1" applyAlignment="1">
      <alignment horizontal="right"/>
    </xf>
    <xf numFmtId="3" fontId="16" fillId="10" borderId="3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9" fontId="16" fillId="8" borderId="30" xfId="0" applyNumberFormat="1" applyFont="1" applyFill="1" applyBorder="1" applyAlignment="1">
      <alignment horizontal="center" vertical="top" wrapText="1"/>
    </xf>
    <xf numFmtId="0" fontId="5" fillId="8" borderId="25" xfId="0" applyFont="1" applyFill="1" applyBorder="1" applyAlignment="1">
      <alignment vertical="top" wrapText="1"/>
    </xf>
    <xf numFmtId="0" fontId="16" fillId="8" borderId="28" xfId="0" applyFont="1" applyFill="1" applyBorder="1" applyAlignment="1">
      <alignment horizontal="center"/>
    </xf>
    <xf numFmtId="190" fontId="4" fillId="13" borderId="3" xfId="4" applyNumberFormat="1" applyFont="1" applyFill="1" applyBorder="1" applyAlignment="1">
      <alignment horizontal="left" vertical="top" wrapText="1"/>
    </xf>
    <xf numFmtId="0" fontId="16" fillId="7" borderId="3" xfId="0" applyFont="1" applyFill="1" applyBorder="1" applyAlignment="1">
      <alignment vertical="center" wrapText="1"/>
    </xf>
    <xf numFmtId="188" fontId="16" fillId="14" borderId="16" xfId="4" applyNumberFormat="1" applyFont="1" applyFill="1" applyBorder="1" applyAlignment="1">
      <alignment horizontal="center" vertical="top" wrapText="1"/>
    </xf>
    <xf numFmtId="0" fontId="16" fillId="9" borderId="17" xfId="0" applyFont="1" applyFill="1" applyBorder="1" applyAlignment="1">
      <alignment horizontal="right"/>
    </xf>
    <xf numFmtId="188" fontId="16" fillId="9" borderId="17" xfId="4" applyNumberFormat="1" applyFont="1" applyFill="1" applyBorder="1" applyAlignment="1">
      <alignment vertical="top" wrapText="1"/>
    </xf>
    <xf numFmtId="0" fontId="16" fillId="7" borderId="17" xfId="0" applyFont="1" applyFill="1" applyBorder="1" applyAlignment="1">
      <alignment horizontal="right"/>
    </xf>
    <xf numFmtId="188" fontId="16" fillId="7" borderId="17" xfId="4" applyNumberFormat="1" applyFont="1" applyFill="1" applyBorder="1" applyAlignment="1">
      <alignment vertical="top" wrapText="1"/>
    </xf>
    <xf numFmtId="0" fontId="27" fillId="7" borderId="3" xfId="0" applyFont="1" applyFill="1" applyBorder="1" applyAlignment="1">
      <alignment horizontal="right"/>
    </xf>
    <xf numFmtId="0" fontId="20" fillId="0" borderId="3" xfId="0" applyFont="1" applyBorder="1" applyAlignment="1">
      <alignment vertical="top"/>
    </xf>
    <xf numFmtId="0" fontId="5" fillId="7" borderId="17" xfId="0" applyFont="1" applyFill="1" applyBorder="1" applyAlignment="1">
      <alignment horizontal="right" vertical="top"/>
    </xf>
    <xf numFmtId="3" fontId="5" fillId="7" borderId="17" xfId="0" applyNumberFormat="1" applyFont="1" applyFill="1" applyBorder="1" applyAlignment="1">
      <alignment horizontal="right" vertical="top"/>
    </xf>
    <xf numFmtId="0" fontId="16" fillId="15" borderId="17" xfId="0" applyFont="1" applyFill="1" applyBorder="1" applyAlignment="1">
      <alignment vertical="top" wrapText="1"/>
    </xf>
    <xf numFmtId="0" fontId="5" fillId="15" borderId="17" xfId="0" applyFont="1" applyFill="1" applyBorder="1" applyAlignment="1">
      <alignment horizontal="right" vertical="top" wrapText="1"/>
    </xf>
    <xf numFmtId="3" fontId="16" fillId="15" borderId="17" xfId="0" applyNumberFormat="1" applyFont="1" applyFill="1" applyBorder="1" applyAlignment="1">
      <alignment vertical="top" wrapText="1"/>
    </xf>
    <xf numFmtId="0" fontId="5" fillId="7" borderId="17" xfId="0" applyFont="1" applyFill="1" applyBorder="1" applyAlignment="1">
      <alignment horizontal="left" vertical="top"/>
    </xf>
    <xf numFmtId="0" fontId="16" fillId="15" borderId="3" xfId="0" applyFont="1" applyFill="1" applyBorder="1" applyAlignment="1">
      <alignment vertical="top" wrapText="1"/>
    </xf>
    <xf numFmtId="0" fontId="5" fillId="15" borderId="3" xfId="0" applyFont="1" applyFill="1" applyBorder="1" applyAlignment="1">
      <alignment horizontal="right" vertical="top" wrapText="1"/>
    </xf>
    <xf numFmtId="3" fontId="16" fillId="15" borderId="3" xfId="0" applyNumberFormat="1" applyFont="1" applyFill="1" applyBorder="1" applyAlignment="1">
      <alignment vertical="top" wrapText="1"/>
    </xf>
    <xf numFmtId="0" fontId="16" fillId="15" borderId="3" xfId="0" applyFont="1" applyFill="1" applyBorder="1" applyAlignment="1">
      <alignment vertical="top"/>
    </xf>
    <xf numFmtId="190" fontId="5" fillId="0" borderId="3" xfId="4" applyNumberFormat="1" applyFont="1" applyBorder="1" applyAlignment="1">
      <alignment vertical="top" wrapText="1"/>
    </xf>
    <xf numFmtId="0" fontId="39" fillId="0" borderId="3" xfId="0" applyFont="1" applyBorder="1" applyAlignment="1">
      <alignment horizontal="right" vertical="top"/>
    </xf>
    <xf numFmtId="3" fontId="39" fillId="0" borderId="3" xfId="0" applyNumberFormat="1" applyFont="1" applyBorder="1" applyAlignment="1">
      <alignment vertical="top"/>
    </xf>
    <xf numFmtId="0" fontId="5" fillId="15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right" vertical="top"/>
    </xf>
    <xf numFmtId="3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20" fillId="0" borderId="3" xfId="0" applyFont="1" applyBorder="1" applyAlignment="1">
      <alignment horizontal="left" vertical="top"/>
    </xf>
    <xf numFmtId="0" fontId="5" fillId="10" borderId="17" xfId="0" applyFont="1" applyFill="1" applyBorder="1" applyAlignment="1">
      <alignment horizontal="right" vertical="top" wrapText="1"/>
    </xf>
    <xf numFmtId="0" fontId="5" fillId="9" borderId="17" xfId="0" applyFont="1" applyFill="1" applyBorder="1" applyAlignment="1">
      <alignment horizontal="right" vertical="top" wrapText="1"/>
    </xf>
    <xf numFmtId="0" fontId="5" fillId="7" borderId="3" xfId="0" applyFont="1" applyFill="1" applyBorder="1" applyAlignment="1">
      <alignment vertical="center"/>
    </xf>
    <xf numFmtId="0" fontId="21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vertical="top"/>
    </xf>
    <xf numFmtId="0" fontId="21" fillId="7" borderId="3" xfId="0" applyFont="1" applyFill="1" applyBorder="1" applyAlignment="1">
      <alignment horizontal="center" vertical="top"/>
    </xf>
    <xf numFmtId="0" fontId="22" fillId="9" borderId="17" xfId="0" applyFont="1" applyFill="1" applyBorder="1" applyAlignment="1">
      <alignment vertical="center" wrapText="1"/>
    </xf>
    <xf numFmtId="3" fontId="22" fillId="9" borderId="17" xfId="0" applyNumberFormat="1" applyFont="1" applyFill="1" applyBorder="1" applyAlignment="1">
      <alignment horizontal="center" vertical="top"/>
    </xf>
    <xf numFmtId="0" fontId="20" fillId="7" borderId="3" xfId="0" applyFont="1" applyFill="1" applyBorder="1" applyAlignment="1">
      <alignment vertical="top"/>
    </xf>
    <xf numFmtId="0" fontId="20" fillId="7" borderId="3" xfId="0" applyFont="1" applyFill="1" applyBorder="1" applyAlignment="1">
      <alignment vertical="center"/>
    </xf>
    <xf numFmtId="3" fontId="5" fillId="7" borderId="3" xfId="0" applyNumberFormat="1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" vertical="top"/>
    </xf>
    <xf numFmtId="0" fontId="5" fillId="7" borderId="17" xfId="0" applyFont="1" applyFill="1" applyBorder="1" applyAlignment="1">
      <alignment horizontal="right" vertical="center"/>
    </xf>
    <xf numFmtId="0" fontId="5" fillId="7" borderId="17" xfId="0" applyFont="1" applyFill="1" applyBorder="1" applyAlignment="1">
      <alignment vertical="center"/>
    </xf>
    <xf numFmtId="3" fontId="16" fillId="12" borderId="24" xfId="0" applyNumberFormat="1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vertical="top" wrapText="1"/>
    </xf>
    <xf numFmtId="0" fontId="16" fillId="7" borderId="2" xfId="0" applyFont="1" applyFill="1" applyBorder="1" applyAlignment="1">
      <alignment vertical="top" wrapText="1"/>
    </xf>
    <xf numFmtId="190" fontId="16" fillId="7" borderId="2" xfId="4" applyNumberFormat="1" applyFont="1" applyFill="1" applyBorder="1" applyAlignment="1">
      <alignment horizontal="center" vertical="top" wrapText="1"/>
    </xf>
    <xf numFmtId="3" fontId="16" fillId="7" borderId="2" xfId="0" applyNumberFormat="1" applyFont="1" applyFill="1" applyBorder="1" applyAlignment="1">
      <alignment vertical="top" wrapText="1"/>
    </xf>
    <xf numFmtId="0" fontId="16" fillId="7" borderId="3" xfId="0" applyFont="1" applyFill="1" applyBorder="1" applyAlignment="1">
      <alignment horizontal="center" vertical="top" wrapText="1"/>
    </xf>
    <xf numFmtId="0" fontId="30" fillId="7" borderId="23" xfId="0" applyFont="1" applyFill="1" applyBorder="1" applyAlignment="1">
      <alignment vertical="top"/>
    </xf>
    <xf numFmtId="0" fontId="4" fillId="7" borderId="0" xfId="0" applyFont="1" applyFill="1" applyAlignment="1">
      <alignment vertical="top"/>
    </xf>
    <xf numFmtId="0" fontId="0" fillId="7" borderId="0" xfId="0" applyFill="1" applyAlignment="1">
      <alignment vertical="top"/>
    </xf>
    <xf numFmtId="0" fontId="0" fillId="7" borderId="0" xfId="0" applyFill="1"/>
    <xf numFmtId="0" fontId="3" fillId="7" borderId="0" xfId="0" applyFont="1" applyFill="1"/>
    <xf numFmtId="3" fontId="16" fillId="7" borderId="17" xfId="0" applyNumberFormat="1" applyFont="1" applyFill="1" applyBorder="1" applyAlignment="1">
      <alignment horizontal="right" vertical="center"/>
    </xf>
    <xf numFmtId="0" fontId="0" fillId="7" borderId="17" xfId="0" applyFill="1" applyBorder="1"/>
    <xf numFmtId="188" fontId="5" fillId="7" borderId="17" xfId="4" applyNumberFormat="1" applyFont="1" applyFill="1" applyBorder="1" applyAlignment="1">
      <alignment vertical="center"/>
    </xf>
    <xf numFmtId="0" fontId="0" fillId="7" borderId="3" xfId="0" applyFill="1" applyBorder="1"/>
    <xf numFmtId="0" fontId="15" fillId="7" borderId="3" xfId="0" applyFont="1" applyFill="1" applyBorder="1"/>
    <xf numFmtId="190" fontId="5" fillId="0" borderId="3" xfId="4" applyNumberFormat="1" applyFont="1" applyBorder="1"/>
    <xf numFmtId="3" fontId="5" fillId="15" borderId="3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/>
    </xf>
    <xf numFmtId="3" fontId="20" fillId="0" borderId="3" xfId="0" applyNumberFormat="1" applyFont="1" applyBorder="1" applyAlignment="1">
      <alignment horizontal="center" vertical="center"/>
    </xf>
    <xf numFmtId="0" fontId="5" fillId="7" borderId="5" xfId="0" applyFont="1" applyFill="1" applyBorder="1" applyAlignment="1">
      <alignment horizontal="right"/>
    </xf>
    <xf numFmtId="0" fontId="20" fillId="7" borderId="5" xfId="0" applyFont="1" applyFill="1" applyBorder="1" applyAlignment="1">
      <alignment vertical="center"/>
    </xf>
    <xf numFmtId="0" fontId="5" fillId="7" borderId="21" xfId="0" applyFont="1" applyFill="1" applyBorder="1" applyAlignment="1">
      <alignment vertical="top" wrapText="1"/>
    </xf>
    <xf numFmtId="3" fontId="5" fillId="7" borderId="21" xfId="0" applyNumberFormat="1" applyFont="1" applyFill="1" applyBorder="1" applyAlignment="1">
      <alignment horizontal="right" vertical="top" wrapText="1"/>
    </xf>
    <xf numFmtId="3" fontId="5" fillId="7" borderId="21" xfId="0" applyNumberFormat="1" applyFont="1" applyFill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3" fontId="23" fillId="11" borderId="17" xfId="0" applyNumberFormat="1" applyFont="1" applyFill="1" applyBorder="1" applyAlignment="1">
      <alignment horizontal="left" vertical="top" wrapText="1"/>
    </xf>
    <xf numFmtId="3" fontId="22" fillId="10" borderId="17" xfId="0" applyNumberFormat="1" applyFont="1" applyFill="1" applyBorder="1" applyAlignment="1">
      <alignment horizontal="center" vertical="top" wrapText="1"/>
    </xf>
    <xf numFmtId="3" fontId="22" fillId="12" borderId="33" xfId="0" applyNumberFormat="1" applyFont="1" applyFill="1" applyBorder="1" applyAlignment="1">
      <alignment horizontal="center" vertical="center" wrapText="1"/>
    </xf>
    <xf numFmtId="0" fontId="36" fillId="0" borderId="3" xfId="0" applyFont="1" applyBorder="1" applyAlignment="1">
      <alignment vertical="top"/>
    </xf>
    <xf numFmtId="188" fontId="20" fillId="0" borderId="3" xfId="4" applyNumberFormat="1" applyFont="1" applyBorder="1" applyAlignment="1">
      <alignment vertical="top"/>
    </xf>
    <xf numFmtId="189" fontId="5" fillId="7" borderId="3" xfId="6" applyNumberFormat="1" applyFont="1" applyFill="1" applyBorder="1" applyAlignment="1">
      <alignment horizontal="center" vertical="center" shrinkToFit="1"/>
    </xf>
    <xf numFmtId="189" fontId="5" fillId="7" borderId="6" xfId="6" applyNumberFormat="1" applyFont="1" applyFill="1" applyBorder="1" applyAlignment="1">
      <alignment horizontal="center" vertical="center" shrinkToFit="1"/>
    </xf>
    <xf numFmtId="189" fontId="36" fillId="7" borderId="6" xfId="6" applyNumberFormat="1" applyFont="1" applyFill="1" applyBorder="1" applyAlignment="1">
      <alignment horizontal="center" vertical="center" shrinkToFit="1"/>
    </xf>
    <xf numFmtId="189" fontId="5" fillId="7" borderId="34" xfId="6" applyNumberFormat="1" applyFont="1" applyFill="1" applyBorder="1" applyAlignment="1">
      <alignment horizontal="center" vertical="center" shrinkToFit="1"/>
    </xf>
    <xf numFmtId="189" fontId="36" fillId="7" borderId="34" xfId="6" applyNumberFormat="1" applyFont="1" applyFill="1" applyBorder="1" applyAlignment="1">
      <alignment horizontal="center" vertical="center" shrinkToFit="1"/>
    </xf>
    <xf numFmtId="0" fontId="15" fillId="0" borderId="17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3" fontId="5" fillId="0" borderId="17" xfId="0" applyNumberFormat="1" applyFont="1" applyBorder="1" applyAlignment="1">
      <alignment vertical="center" wrapText="1"/>
    </xf>
    <xf numFmtId="188" fontId="5" fillId="0" borderId="3" xfId="4" applyNumberFormat="1" applyFont="1" applyBorder="1" applyAlignment="1">
      <alignment horizontal="right" vertical="center" wrapText="1"/>
    </xf>
    <xf numFmtId="190" fontId="5" fillId="0" borderId="3" xfId="4" applyNumberFormat="1" applyFont="1" applyBorder="1" applyAlignment="1">
      <alignment vertical="center" wrapText="1"/>
    </xf>
    <xf numFmtId="3" fontId="39" fillId="0" borderId="31" xfId="0" applyNumberFormat="1" applyFont="1" applyBorder="1"/>
    <xf numFmtId="0" fontId="20" fillId="0" borderId="31" xfId="0" applyFont="1" applyBorder="1" applyAlignment="1">
      <alignment vertical="top"/>
    </xf>
    <xf numFmtId="0" fontId="36" fillId="0" borderId="31" xfId="0" applyFont="1" applyBorder="1" applyAlignment="1">
      <alignment vertical="top"/>
    </xf>
    <xf numFmtId="188" fontId="20" fillId="0" borderId="31" xfId="4" applyNumberFormat="1" applyFont="1" applyBorder="1" applyAlignment="1">
      <alignment vertical="top"/>
    </xf>
    <xf numFmtId="0" fontId="20" fillId="0" borderId="17" xfId="0" applyFont="1" applyBorder="1" applyAlignment="1">
      <alignment vertical="top"/>
    </xf>
    <xf numFmtId="0" fontId="36" fillId="0" borderId="17" xfId="0" applyFont="1" applyBorder="1" applyAlignment="1">
      <alignment vertical="top"/>
    </xf>
    <xf numFmtId="3" fontId="5" fillId="7" borderId="31" xfId="0" applyNumberFormat="1" applyFont="1" applyFill="1" applyBorder="1" applyAlignment="1">
      <alignment vertical="top" wrapText="1"/>
    </xf>
    <xf numFmtId="0" fontId="20" fillId="0" borderId="17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20" fillId="0" borderId="3" xfId="0" applyFont="1" applyBorder="1" applyAlignment="1">
      <alignment vertical="top" wrapText="1"/>
    </xf>
    <xf numFmtId="0" fontId="21" fillId="0" borderId="3" xfId="0" applyFont="1" applyBorder="1" applyAlignment="1">
      <alignment horizontal="left"/>
    </xf>
    <xf numFmtId="0" fontId="5" fillId="7" borderId="17" xfId="0" applyFont="1" applyFill="1" applyBorder="1" applyAlignment="1">
      <alignment wrapText="1"/>
    </xf>
    <xf numFmtId="3" fontId="5" fillId="7" borderId="17" xfId="0" applyNumberFormat="1" applyFont="1" applyFill="1" applyBorder="1" applyAlignment="1">
      <alignment horizontal="right" wrapText="1"/>
    </xf>
    <xf numFmtId="3" fontId="5" fillId="7" borderId="17" xfId="0" applyNumberFormat="1" applyFont="1" applyFill="1" applyBorder="1" applyAlignment="1">
      <alignment wrapText="1"/>
    </xf>
    <xf numFmtId="0" fontId="5" fillId="0" borderId="17" xfId="0" applyFont="1" applyBorder="1" applyAlignment="1">
      <alignment horizontal="right" wrapText="1"/>
    </xf>
    <xf numFmtId="0" fontId="5" fillId="0" borderId="17" xfId="0" applyFont="1" applyBorder="1" applyAlignment="1">
      <alignment horizontal="left" wrapText="1"/>
    </xf>
    <xf numFmtId="0" fontId="21" fillId="0" borderId="3" xfId="0" applyFont="1" applyBorder="1" applyAlignment="1">
      <alignment horizontal="left" vertical="top"/>
    </xf>
    <xf numFmtId="0" fontId="5" fillId="0" borderId="17" xfId="0" applyFont="1" applyBorder="1" applyAlignment="1">
      <alignment wrapText="1"/>
    </xf>
    <xf numFmtId="0" fontId="28" fillId="0" borderId="17" xfId="0" applyFont="1" applyBorder="1"/>
    <xf numFmtId="0" fontId="5" fillId="7" borderId="3" xfId="0" applyFont="1" applyFill="1" applyBorder="1" applyAlignment="1">
      <alignment wrapText="1"/>
    </xf>
    <xf numFmtId="3" fontId="5" fillId="7" borderId="3" xfId="0" applyNumberFormat="1" applyFont="1" applyFill="1" applyBorder="1" applyAlignment="1">
      <alignment horizontal="right" wrapText="1"/>
    </xf>
    <xf numFmtId="3" fontId="5" fillId="7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horizontal="right" wrapText="1"/>
    </xf>
    <xf numFmtId="0" fontId="16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3" fontId="39" fillId="0" borderId="23" xfId="0" applyNumberFormat="1" applyFont="1" applyBorder="1" applyAlignment="1">
      <alignment vertical="top"/>
    </xf>
    <xf numFmtId="0" fontId="5" fillId="0" borderId="10" xfId="0" applyFont="1" applyBorder="1"/>
    <xf numFmtId="188" fontId="5" fillId="0" borderId="35" xfId="4" applyNumberFormat="1" applyFont="1" applyBorder="1" applyAlignment="1">
      <alignment vertical="top"/>
    </xf>
    <xf numFmtId="188" fontId="5" fillId="0" borderId="6" xfId="4" applyNumberFormat="1" applyFont="1" applyBorder="1" applyAlignment="1">
      <alignment vertical="top"/>
    </xf>
    <xf numFmtId="0" fontId="5" fillId="7" borderId="5" xfId="0" applyFont="1" applyFill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5" fillId="7" borderId="5" xfId="0" applyFont="1" applyFill="1" applyBorder="1" applyAlignment="1">
      <alignment wrapText="1"/>
    </xf>
    <xf numFmtId="3" fontId="5" fillId="7" borderId="5" xfId="0" applyNumberFormat="1" applyFont="1" applyFill="1" applyBorder="1" applyAlignment="1">
      <alignment horizontal="right" wrapText="1"/>
    </xf>
    <xf numFmtId="0" fontId="5" fillId="7" borderId="5" xfId="0" applyFont="1" applyFill="1" applyBorder="1" applyAlignment="1">
      <alignment vertical="center"/>
    </xf>
    <xf numFmtId="0" fontId="20" fillId="7" borderId="3" xfId="0" applyFont="1" applyFill="1" applyBorder="1" applyAlignment="1">
      <alignment horizontal="right"/>
    </xf>
    <xf numFmtId="0" fontId="5" fillId="7" borderId="17" xfId="7" applyFont="1" applyFill="1" applyBorder="1" applyAlignment="1">
      <alignment vertical="top" wrapText="1"/>
    </xf>
    <xf numFmtId="3" fontId="21" fillId="7" borderId="3" xfId="7" applyNumberFormat="1" applyFont="1" applyFill="1" applyBorder="1"/>
    <xf numFmtId="3" fontId="5" fillId="7" borderId="17" xfId="7" applyNumberFormat="1" applyFont="1" applyFill="1" applyBorder="1" applyAlignment="1">
      <alignment vertical="top" wrapText="1"/>
    </xf>
    <xf numFmtId="0" fontId="5" fillId="7" borderId="17" xfId="7" applyFont="1" applyFill="1" applyBorder="1" applyAlignment="1">
      <alignment horizontal="left" vertical="top" wrapText="1"/>
    </xf>
    <xf numFmtId="3" fontId="21" fillId="7" borderId="17" xfId="7" applyNumberFormat="1" applyFont="1" applyFill="1" applyBorder="1" applyAlignment="1">
      <alignment horizontal="center" vertical="top" wrapText="1"/>
    </xf>
    <xf numFmtId="3" fontId="5" fillId="7" borderId="17" xfId="7" applyNumberFormat="1" applyFont="1" applyFill="1" applyBorder="1" applyAlignment="1">
      <alignment horizontal="center" vertical="top" wrapText="1"/>
    </xf>
    <xf numFmtId="15" fontId="20" fillId="7" borderId="17" xfId="7" applyNumberFormat="1" applyFont="1" applyFill="1" applyBorder="1" applyAlignment="1">
      <alignment vertical="top" wrapText="1"/>
    </xf>
    <xf numFmtId="0" fontId="5" fillId="7" borderId="5" xfId="7" applyFont="1" applyFill="1" applyBorder="1" applyAlignment="1">
      <alignment vertical="top" wrapText="1"/>
    </xf>
    <xf numFmtId="3" fontId="5" fillId="7" borderId="5" xfId="7" applyNumberFormat="1" applyFont="1" applyFill="1" applyBorder="1" applyAlignment="1">
      <alignment vertical="top" wrapText="1"/>
    </xf>
    <xf numFmtId="0" fontId="5" fillId="7" borderId="5" xfId="7" applyFont="1" applyFill="1" applyBorder="1" applyAlignment="1">
      <alignment horizontal="left" vertical="top" wrapText="1"/>
    </xf>
    <xf numFmtId="3" fontId="5" fillId="7" borderId="5" xfId="7" applyNumberFormat="1" applyFont="1" applyFill="1" applyBorder="1" applyAlignment="1">
      <alignment horizontal="center" vertical="top" wrapText="1"/>
    </xf>
    <xf numFmtId="15" fontId="20" fillId="7" borderId="5" xfId="7" applyNumberFormat="1" applyFont="1" applyFill="1" applyBorder="1" applyAlignment="1">
      <alignment vertical="top" wrapText="1"/>
    </xf>
    <xf numFmtId="0" fontId="20" fillId="7" borderId="17" xfId="0" applyFont="1" applyFill="1" applyBorder="1" applyAlignment="1">
      <alignment vertical="top" wrapText="1"/>
    </xf>
    <xf numFmtId="0" fontId="20" fillId="7" borderId="3" xfId="0" applyFont="1" applyFill="1" applyBorder="1" applyAlignment="1">
      <alignment horizontal="center" vertical="top"/>
    </xf>
    <xf numFmtId="0" fontId="20" fillId="0" borderId="3" xfId="0" applyFont="1" applyBorder="1" applyAlignment="1">
      <alignment horizontal="center" vertical="top" wrapText="1"/>
    </xf>
    <xf numFmtId="0" fontId="20" fillId="0" borderId="17" xfId="0" applyFont="1" applyBorder="1" applyAlignment="1">
      <alignment vertical="top" wrapText="1"/>
    </xf>
    <xf numFmtId="0" fontId="20" fillId="7" borderId="17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8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left" vertical="center"/>
    </xf>
    <xf numFmtId="0" fontId="15" fillId="7" borderId="3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top" wrapText="1"/>
    </xf>
    <xf numFmtId="0" fontId="27" fillId="0" borderId="17" xfId="0" applyFont="1" applyBorder="1" applyAlignment="1">
      <alignment vertical="top" wrapText="1"/>
    </xf>
    <xf numFmtId="0" fontId="21" fillId="7" borderId="17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left" vertical="top"/>
    </xf>
    <xf numFmtId="0" fontId="27" fillId="7" borderId="3" xfId="0" applyFont="1" applyFill="1" applyBorder="1" applyAlignment="1">
      <alignment vertical="top" wrapText="1"/>
    </xf>
    <xf numFmtId="0" fontId="39" fillId="0" borderId="3" xfId="0" applyFont="1" applyBorder="1" applyAlignment="1">
      <alignment horizontal="left" indent="6"/>
    </xf>
    <xf numFmtId="0" fontId="46" fillId="0" borderId="3" xfId="0" applyFont="1" applyBorder="1"/>
    <xf numFmtId="0" fontId="39" fillId="16" borderId="3" xfId="0" applyFont="1" applyFill="1" applyBorder="1" applyAlignment="1">
      <alignment horizontal="left" indent="6"/>
    </xf>
    <xf numFmtId="0" fontId="39" fillId="16" borderId="3" xfId="0" applyFont="1" applyFill="1" applyBorder="1" applyAlignment="1">
      <alignment horizontal="right"/>
    </xf>
    <xf numFmtId="3" fontId="5" fillId="16" borderId="3" xfId="0" applyNumberFormat="1" applyFont="1" applyFill="1" applyBorder="1" applyAlignment="1">
      <alignment vertical="top" wrapText="1"/>
    </xf>
    <xf numFmtId="0" fontId="47" fillId="16" borderId="3" xfId="0" applyFont="1" applyFill="1" applyBorder="1" applyAlignment="1">
      <alignment horizontal="left" vertical="top" wrapText="1"/>
    </xf>
    <xf numFmtId="0" fontId="5" fillId="16" borderId="3" xfId="0" applyFont="1" applyFill="1" applyBorder="1"/>
    <xf numFmtId="0" fontId="5" fillId="16" borderId="3" xfId="0" applyFont="1" applyFill="1" applyBorder="1" applyAlignment="1">
      <alignment vertical="top" wrapText="1"/>
    </xf>
    <xf numFmtId="0" fontId="5" fillId="16" borderId="0" xfId="0" applyFont="1" applyFill="1"/>
    <xf numFmtId="15" fontId="20" fillId="0" borderId="3" xfId="0" applyNumberFormat="1" applyFont="1" applyBorder="1" applyAlignment="1">
      <alignment horizontal="center" vertical="top" wrapText="1"/>
    </xf>
    <xf numFmtId="3" fontId="5" fillId="0" borderId="0" xfId="0" applyNumberFormat="1" applyFont="1"/>
    <xf numFmtId="0" fontId="5" fillId="0" borderId="0" xfId="0" applyFont="1" applyAlignment="1">
      <alignment vertical="top"/>
    </xf>
    <xf numFmtId="0" fontId="39" fillId="7" borderId="3" xfId="0" applyFont="1" applyFill="1" applyBorder="1" applyAlignment="1">
      <alignment horizontal="right" vertical="center"/>
    </xf>
    <xf numFmtId="0" fontId="39" fillId="7" borderId="3" xfId="0" applyFont="1" applyFill="1" applyBorder="1" applyAlignment="1">
      <alignment horizontal="right" vertical="center" wrapText="1"/>
    </xf>
    <xf numFmtId="3" fontId="5" fillId="7" borderId="3" xfId="0" applyNumberFormat="1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left" vertical="center"/>
    </xf>
    <xf numFmtId="0" fontId="27" fillId="7" borderId="3" xfId="0" applyFont="1" applyFill="1" applyBorder="1" applyAlignment="1">
      <alignment horizontal="left" vertical="center"/>
    </xf>
    <xf numFmtId="0" fontId="5" fillId="16" borderId="3" xfId="0" applyFont="1" applyFill="1" applyBorder="1" applyAlignment="1">
      <alignment horizontal="right"/>
    </xf>
    <xf numFmtId="0" fontId="5" fillId="16" borderId="3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horizontal="left" vertical="center" shrinkToFit="1"/>
    </xf>
    <xf numFmtId="3" fontId="5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top" wrapText="1" indent="2"/>
    </xf>
    <xf numFmtId="0" fontId="49" fillId="0" borderId="3" xfId="0" applyFont="1" applyBorder="1" applyAlignment="1">
      <alignment horizontal="left" vertical="center"/>
    </xf>
    <xf numFmtId="0" fontId="39" fillId="17" borderId="3" xfId="0" applyFont="1" applyFill="1" applyBorder="1" applyAlignment="1">
      <alignment horizontal="left" vertical="center"/>
    </xf>
    <xf numFmtId="0" fontId="39" fillId="0" borderId="3" xfId="0" applyFont="1" applyBorder="1" applyAlignment="1">
      <alignment horizontal="left" vertical="center" wrapText="1"/>
    </xf>
    <xf numFmtId="15" fontId="27" fillId="0" borderId="17" xfId="0" applyNumberFormat="1" applyFont="1" applyBorder="1" applyAlignment="1">
      <alignment horizontal="left" vertical="center"/>
    </xf>
    <xf numFmtId="0" fontId="21" fillId="7" borderId="3" xfId="0" applyFont="1" applyFill="1" applyBorder="1" applyAlignment="1">
      <alignment horizontal="left"/>
    </xf>
    <xf numFmtId="3" fontId="5" fillId="0" borderId="3" xfId="0" applyNumberFormat="1" applyFont="1" applyBorder="1" applyAlignment="1">
      <alignment horizontal="center" vertical="top" shrinkToFit="1"/>
    </xf>
    <xf numFmtId="0" fontId="5" fillId="0" borderId="3" xfId="0" applyFont="1" applyBorder="1" applyAlignment="1">
      <alignment horizontal="left" vertical="top" shrinkToFit="1"/>
    </xf>
    <xf numFmtId="0" fontId="5" fillId="0" borderId="3" xfId="0" applyFont="1" applyBorder="1" applyAlignment="1">
      <alignment horizontal="left" vertical="top" wrapText="1" indent="6"/>
    </xf>
    <xf numFmtId="0" fontId="5" fillId="0" borderId="3" xfId="0" applyFont="1" applyBorder="1" applyAlignment="1">
      <alignment horizontal="left" vertical="top" indent="6"/>
    </xf>
    <xf numFmtId="0" fontId="15" fillId="0" borderId="3" xfId="0" applyFont="1" applyBorder="1" applyAlignment="1">
      <alignment horizontal="center" vertical="center"/>
    </xf>
    <xf numFmtId="0" fontId="5" fillId="11" borderId="17" xfId="0" applyFont="1" applyFill="1" applyBorder="1" applyAlignment="1">
      <alignment horizontal="right" vertical="top" wrapText="1"/>
    </xf>
    <xf numFmtId="0" fontId="5" fillId="11" borderId="32" xfId="0" applyFont="1" applyFill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vertical="top"/>
    </xf>
    <xf numFmtId="0" fontId="5" fillId="9" borderId="3" xfId="0" applyFont="1" applyFill="1" applyBorder="1" applyAlignment="1">
      <alignment horizontal="right" vertical="top" wrapText="1"/>
    </xf>
    <xf numFmtId="0" fontId="5" fillId="10" borderId="3" xfId="0" applyFont="1" applyFill="1" applyBorder="1" applyAlignment="1">
      <alignment horizontal="right" vertical="top" wrapText="1"/>
    </xf>
    <xf numFmtId="0" fontId="27" fillId="7" borderId="3" xfId="0" applyFont="1" applyFill="1" applyBorder="1"/>
    <xf numFmtId="0" fontId="5" fillId="7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top" wrapText="1"/>
    </xf>
    <xf numFmtId="3" fontId="5" fillId="7" borderId="3" xfId="0" applyNumberFormat="1" applyFont="1" applyFill="1" applyBorder="1" applyAlignment="1">
      <alignment horizontal="center" vertical="center" shrinkToFit="1"/>
    </xf>
    <xf numFmtId="15" fontId="20" fillId="7" borderId="3" xfId="0" applyNumberFormat="1" applyFont="1" applyFill="1" applyBorder="1" applyAlignment="1">
      <alignment horizontal="center" vertical="center" wrapText="1"/>
    </xf>
    <xf numFmtId="3" fontId="36" fillId="0" borderId="3" xfId="0" applyNumberFormat="1" applyFont="1" applyBorder="1" applyAlignment="1">
      <alignment vertical="center"/>
    </xf>
    <xf numFmtId="0" fontId="5" fillId="0" borderId="17" xfId="0" applyFont="1" applyBorder="1" applyAlignment="1">
      <alignment vertical="top"/>
    </xf>
    <xf numFmtId="188" fontId="20" fillId="0" borderId="17" xfId="4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right" vertical="top"/>
    </xf>
    <xf numFmtId="0" fontId="28" fillId="0" borderId="3" xfId="0" applyFont="1" applyBorder="1"/>
    <xf numFmtId="0" fontId="15" fillId="0" borderId="3" xfId="0" applyFont="1" applyBorder="1" applyAlignment="1">
      <alignment wrapText="1"/>
    </xf>
    <xf numFmtId="190" fontId="5" fillId="0" borderId="17" xfId="4" applyNumberFormat="1" applyFont="1" applyBorder="1" applyAlignment="1">
      <alignment horizontal="right" vertical="top" wrapText="1"/>
    </xf>
    <xf numFmtId="188" fontId="5" fillId="7" borderId="3" xfId="4" applyNumberFormat="1" applyFont="1" applyFill="1" applyBorder="1" applyAlignment="1">
      <alignment horizontal="center" shrinkToFit="1"/>
    </xf>
    <xf numFmtId="3" fontId="36" fillId="0" borderId="3" xfId="0" applyNumberFormat="1" applyFont="1" applyBorder="1"/>
    <xf numFmtId="190" fontId="5" fillId="0" borderId="3" xfId="4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6" fillId="10" borderId="3" xfId="0" applyFont="1" applyFill="1" applyBorder="1" applyAlignment="1">
      <alignment vertical="top"/>
    </xf>
    <xf numFmtId="3" fontId="16" fillId="10" borderId="3" xfId="0" applyNumberFormat="1" applyFont="1" applyFill="1" applyBorder="1" applyAlignment="1">
      <alignment horizontal="right" vertical="top" wrapText="1"/>
    </xf>
    <xf numFmtId="0" fontId="5" fillId="7" borderId="3" xfId="0" applyFont="1" applyFill="1" applyBorder="1" applyAlignment="1">
      <alignment horizontal="left" vertical="top" wrapText="1"/>
    </xf>
    <xf numFmtId="0" fontId="16" fillId="10" borderId="3" xfId="0" applyFont="1" applyFill="1" applyBorder="1" applyAlignment="1">
      <alignment vertical="top" wrapText="1"/>
    </xf>
    <xf numFmtId="3" fontId="16" fillId="10" borderId="3" xfId="0" applyNumberFormat="1" applyFont="1" applyFill="1" applyBorder="1" applyAlignment="1">
      <alignment horizontal="center" vertical="top"/>
    </xf>
    <xf numFmtId="188" fontId="20" fillId="0" borderId="3" xfId="4" applyNumberFormat="1" applyFont="1" applyBorder="1" applyAlignment="1">
      <alignment horizontal="center" vertical="center" wrapText="1"/>
    </xf>
    <xf numFmtId="15" fontId="5" fillId="0" borderId="3" xfId="0" applyNumberFormat="1" applyFont="1" applyBorder="1" applyAlignment="1">
      <alignment horizontal="center" vertical="top"/>
    </xf>
    <xf numFmtId="188" fontId="5" fillId="0" borderId="3" xfId="4" applyNumberFormat="1" applyFont="1" applyBorder="1" applyAlignment="1">
      <alignment vertical="top"/>
    </xf>
    <xf numFmtId="0" fontId="20" fillId="7" borderId="3" xfId="0" applyFont="1" applyFill="1" applyBorder="1" applyAlignment="1">
      <alignment horizontal="left" wrapText="1"/>
    </xf>
    <xf numFmtId="3" fontId="50" fillId="0" borderId="3" xfId="0" applyNumberFormat="1" applyFont="1" applyBorder="1" applyAlignment="1">
      <alignment wrapText="1"/>
    </xf>
    <xf numFmtId="3" fontId="39" fillId="0" borderId="3" xfId="0" applyNumberFormat="1" applyFont="1" applyBorder="1" applyAlignment="1">
      <alignment horizontal="center" wrapText="1"/>
    </xf>
    <xf numFmtId="0" fontId="39" fillId="0" borderId="0" xfId="0" applyFont="1"/>
    <xf numFmtId="3" fontId="39" fillId="0" borderId="3" xfId="0" applyNumberFormat="1" applyFont="1" applyBorder="1" applyAlignment="1">
      <alignment wrapText="1"/>
    </xf>
    <xf numFmtId="0" fontId="39" fillId="0" borderId="3" xfId="0" applyFont="1" applyBorder="1"/>
    <xf numFmtId="0" fontId="47" fillId="0" borderId="3" xfId="0" applyFont="1" applyBorder="1"/>
    <xf numFmtId="0" fontId="47" fillId="0" borderId="2" xfId="0" applyFont="1" applyBorder="1"/>
    <xf numFmtId="189" fontId="51" fillId="7" borderId="3" xfId="6" applyNumberFormat="1" applyFont="1" applyFill="1" applyBorder="1" applyAlignment="1">
      <alignment horizontal="left" vertical="top" shrinkToFit="1"/>
    </xf>
    <xf numFmtId="189" fontId="51" fillId="7" borderId="3" xfId="6" applyNumberFormat="1" applyFont="1" applyFill="1" applyBorder="1" applyAlignment="1">
      <alignment horizontal="center" vertical="top" shrinkToFit="1"/>
    </xf>
    <xf numFmtId="0" fontId="52" fillId="0" borderId="3" xfId="0" applyFont="1" applyBorder="1"/>
    <xf numFmtId="0" fontId="51" fillId="0" borderId="3" xfId="0" applyFont="1" applyBorder="1" applyAlignment="1">
      <alignment horizontal="left"/>
    </xf>
    <xf numFmtId="0" fontId="51" fillId="0" borderId="3" xfId="0" applyFont="1" applyBorder="1"/>
    <xf numFmtId="0" fontId="16" fillId="7" borderId="3" xfId="0" applyFont="1" applyFill="1" applyBorder="1" applyAlignment="1">
      <alignment vertical="top"/>
    </xf>
    <xf numFmtId="15" fontId="5" fillId="0" borderId="3" xfId="0" applyNumberFormat="1" applyFont="1" applyBorder="1" applyAlignment="1">
      <alignment horizontal="center" vertical="center" wrapText="1"/>
    </xf>
    <xf numFmtId="3" fontId="51" fillId="0" borderId="3" xfId="0" applyNumberFormat="1" applyFont="1" applyBorder="1" applyAlignment="1">
      <alignment vertical="top"/>
    </xf>
    <xf numFmtId="15" fontId="5" fillId="0" borderId="3" xfId="0" applyNumberFormat="1" applyFont="1" applyBorder="1" applyAlignment="1">
      <alignment horizontal="center" vertical="top" wrapText="1"/>
    </xf>
    <xf numFmtId="0" fontId="5" fillId="15" borderId="3" xfId="0" applyFont="1" applyFill="1" applyBorder="1" applyAlignment="1">
      <alignment horizontal="right"/>
    </xf>
    <xf numFmtId="3" fontId="5" fillId="15" borderId="3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 vertical="center" shrinkToFit="1"/>
    </xf>
    <xf numFmtId="0" fontId="25" fillId="0" borderId="3" xfId="0" applyFont="1" applyBorder="1"/>
    <xf numFmtId="0" fontId="16" fillId="0" borderId="3" xfId="0" applyFont="1" applyBorder="1"/>
    <xf numFmtId="0" fontId="16" fillId="10" borderId="3" xfId="0" applyFont="1" applyFill="1" applyBorder="1" applyAlignment="1">
      <alignment vertical="center"/>
    </xf>
    <xf numFmtId="3" fontId="31" fillId="10" borderId="3" xfId="0" applyNumberFormat="1" applyFont="1" applyFill="1" applyBorder="1" applyAlignment="1">
      <alignment horizontal="right" vertical="center" wrapText="1"/>
    </xf>
    <xf numFmtId="3" fontId="16" fillId="10" borderId="3" xfId="0" applyNumberFormat="1" applyFont="1" applyFill="1" applyBorder="1" applyAlignment="1">
      <alignment horizontal="left" vertical="center"/>
    </xf>
    <xf numFmtId="0" fontId="16" fillId="9" borderId="3" xfId="0" applyFont="1" applyFill="1" applyBorder="1" applyAlignment="1">
      <alignment vertical="center"/>
    </xf>
    <xf numFmtId="3" fontId="16" fillId="9" borderId="3" xfId="0" applyNumberFormat="1" applyFont="1" applyFill="1" applyBorder="1" applyAlignment="1">
      <alignment horizontal="right" vertical="center" wrapText="1"/>
    </xf>
    <xf numFmtId="3" fontId="16" fillId="9" borderId="3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right" vertical="center"/>
    </xf>
    <xf numFmtId="3" fontId="5" fillId="7" borderId="5" xfId="0" applyNumberFormat="1" applyFont="1" applyFill="1" applyBorder="1" applyAlignment="1">
      <alignment horizontal="right" vertical="center"/>
    </xf>
    <xf numFmtId="0" fontId="5" fillId="7" borderId="5" xfId="0" applyFont="1" applyFill="1" applyBorder="1" applyAlignment="1">
      <alignment horizontal="left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48" fillId="0" borderId="3" xfId="0" applyFont="1" applyBorder="1" applyAlignment="1">
      <alignment vertical="center" wrapText="1"/>
    </xf>
    <xf numFmtId="0" fontId="48" fillId="0" borderId="3" xfId="0" applyFont="1" applyBorder="1" applyAlignment="1">
      <alignment horizontal="center" vertical="center" wrapText="1"/>
    </xf>
    <xf numFmtId="0" fontId="27" fillId="7" borderId="5" xfId="0" applyFont="1" applyFill="1" applyBorder="1"/>
    <xf numFmtId="0" fontId="28" fillId="7" borderId="3" xfId="0" applyFont="1" applyFill="1" applyBorder="1"/>
    <xf numFmtId="0" fontId="15" fillId="7" borderId="3" xfId="7" applyFont="1" applyFill="1" applyBorder="1"/>
    <xf numFmtId="3" fontId="21" fillId="0" borderId="3" xfId="0" applyNumberFormat="1" applyFont="1" applyBorder="1"/>
    <xf numFmtId="3" fontId="21" fillId="0" borderId="3" xfId="4" applyNumberFormat="1" applyFont="1" applyBorder="1"/>
    <xf numFmtId="3" fontId="21" fillId="0" borderId="17" xfId="0" applyNumberFormat="1" applyFont="1" applyBorder="1"/>
    <xf numFmtId="3" fontId="21" fillId="0" borderId="3" xfId="0" applyNumberFormat="1" applyFont="1" applyBorder="1" applyAlignment="1">
      <alignment horizontal="right"/>
    </xf>
    <xf numFmtId="3" fontId="21" fillId="0" borderId="3" xfId="4" applyNumberFormat="1" applyFont="1" applyBorder="1" applyAlignment="1">
      <alignment horizontal="right"/>
    </xf>
    <xf numFmtId="3" fontId="25" fillId="0" borderId="0" xfId="0" applyNumberFormat="1" applyFont="1"/>
    <xf numFmtId="3" fontId="5" fillId="7" borderId="3" xfId="6" applyNumberFormat="1" applyFont="1" applyFill="1" applyBorder="1" applyAlignment="1">
      <alignment horizontal="center" vertical="top" shrinkToFit="1"/>
    </xf>
    <xf numFmtId="3" fontId="36" fillId="7" borderId="3" xfId="6" applyNumberFormat="1" applyFont="1" applyFill="1" applyBorder="1" applyAlignment="1">
      <alignment horizontal="center" vertical="top" shrinkToFit="1"/>
    </xf>
    <xf numFmtId="3" fontId="5" fillId="7" borderId="3" xfId="6" applyNumberFormat="1" applyFont="1" applyFill="1" applyBorder="1" applyAlignment="1">
      <alignment horizontal="center" shrinkToFit="1"/>
    </xf>
    <xf numFmtId="3" fontId="36" fillId="7" borderId="3" xfId="6" applyNumberFormat="1" applyFont="1" applyFill="1" applyBorder="1" applyAlignment="1">
      <alignment horizontal="center" shrinkToFit="1"/>
    </xf>
    <xf numFmtId="0" fontId="22" fillId="10" borderId="3" xfId="0" applyFont="1" applyFill="1" applyBorder="1"/>
    <xf numFmtId="3" fontId="22" fillId="10" borderId="3" xfId="0" applyNumberFormat="1" applyFont="1" applyFill="1" applyBorder="1" applyAlignment="1">
      <alignment horizontal="left"/>
    </xf>
    <xf numFmtId="3" fontId="22" fillId="10" borderId="3" xfId="0" applyNumberFormat="1" applyFont="1" applyFill="1" applyBorder="1" applyAlignment="1">
      <alignment horizontal="center" wrapText="1"/>
    </xf>
    <xf numFmtId="0" fontId="22" fillId="9" borderId="3" xfId="0" applyFont="1" applyFill="1" applyBorder="1"/>
    <xf numFmtId="3" fontId="22" fillId="9" borderId="3" xfId="0" applyNumberFormat="1" applyFont="1" applyFill="1" applyBorder="1" applyAlignment="1">
      <alignment horizontal="center"/>
    </xf>
    <xf numFmtId="3" fontId="5" fillId="7" borderId="5" xfId="0" applyNumberFormat="1" applyFont="1" applyFill="1" applyBorder="1" applyAlignment="1">
      <alignment wrapText="1"/>
    </xf>
    <xf numFmtId="3" fontId="27" fillId="0" borderId="3" xfId="0" applyNumberFormat="1" applyFont="1" applyBorder="1" applyAlignment="1">
      <alignment vertical="top"/>
    </xf>
    <xf numFmtId="15" fontId="27" fillId="0" borderId="17" xfId="0" applyNumberFormat="1" applyFont="1" applyBorder="1" applyAlignment="1">
      <alignment wrapText="1"/>
    </xf>
    <xf numFmtId="0" fontId="15" fillId="0" borderId="3" xfId="0" applyFont="1" applyBorder="1" applyAlignment="1">
      <alignment horizontal="left"/>
    </xf>
    <xf numFmtId="188" fontId="5" fillId="0" borderId="3" xfId="4" applyNumberFormat="1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top"/>
    </xf>
    <xf numFmtId="188" fontId="20" fillId="0" borderId="3" xfId="4" applyNumberFormat="1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vertical="top"/>
    </xf>
    <xf numFmtId="0" fontId="5" fillId="0" borderId="17" xfId="0" applyFont="1" applyBorder="1" applyAlignment="1">
      <alignment horizontal="left" vertical="top"/>
    </xf>
    <xf numFmtId="3" fontId="41" fillId="0" borderId="3" xfId="0" applyNumberFormat="1" applyFont="1" applyBorder="1" applyAlignment="1">
      <alignment vertical="top"/>
    </xf>
    <xf numFmtId="3" fontId="41" fillId="0" borderId="3" xfId="0" applyNumberFormat="1" applyFont="1" applyBorder="1" applyAlignment="1">
      <alignment vertical="top" wrapText="1"/>
    </xf>
    <xf numFmtId="3" fontId="41" fillId="0" borderId="3" xfId="0" applyNumberFormat="1" applyFont="1" applyBorder="1" applyAlignment="1">
      <alignment horizontal="center" vertical="top"/>
    </xf>
    <xf numFmtId="3" fontId="42" fillId="0" borderId="3" xfId="0" applyNumberFormat="1" applyFont="1" applyBorder="1" applyAlignment="1">
      <alignment horizontal="center" vertical="top" wrapText="1"/>
    </xf>
    <xf numFmtId="3" fontId="42" fillId="0" borderId="3" xfId="0" applyNumberFormat="1" applyFont="1" applyBorder="1" applyAlignment="1">
      <alignment vertical="top" wrapText="1"/>
    </xf>
    <xf numFmtId="3" fontId="41" fillId="0" borderId="3" xfId="0" applyNumberFormat="1" applyFont="1" applyBorder="1" applyAlignment="1">
      <alignment horizontal="center" vertical="top" wrapText="1"/>
    </xf>
    <xf numFmtId="3" fontId="43" fillId="0" borderId="3" xfId="0" applyNumberFormat="1" applyFont="1" applyBorder="1" applyAlignment="1">
      <alignment vertical="top" wrapText="1"/>
    </xf>
    <xf numFmtId="3" fontId="27" fillId="0" borderId="3" xfId="0" applyNumberFormat="1" applyFont="1" applyBorder="1"/>
    <xf numFmtId="0" fontId="31" fillId="11" borderId="17" xfId="0" applyFont="1" applyFill="1" applyBorder="1" applyAlignment="1">
      <alignment horizontal="right" vertical="center"/>
    </xf>
    <xf numFmtId="3" fontId="31" fillId="11" borderId="17" xfId="0" applyNumberFormat="1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5" xfId="0" applyFont="1" applyBorder="1"/>
    <xf numFmtId="0" fontId="27" fillId="0" borderId="5" xfId="0" applyFont="1" applyBorder="1"/>
    <xf numFmtId="0" fontId="20" fillId="11" borderId="17" xfId="0" applyFont="1" applyFill="1" applyBorder="1"/>
    <xf numFmtId="0" fontId="5" fillId="7" borderId="5" xfId="0" applyFont="1" applyFill="1" applyBorder="1" applyAlignment="1">
      <alignment horizontal="right" vertical="top"/>
    </xf>
    <xf numFmtId="3" fontId="5" fillId="7" borderId="5" xfId="0" applyNumberFormat="1" applyFont="1" applyFill="1" applyBorder="1" applyAlignment="1">
      <alignment horizontal="right" vertical="top"/>
    </xf>
    <xf numFmtId="0" fontId="5" fillId="7" borderId="5" xfId="0" applyFont="1" applyFill="1" applyBorder="1" applyAlignment="1">
      <alignment vertical="top"/>
    </xf>
    <xf numFmtId="0" fontId="1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7" borderId="5" xfId="0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 vertical="top"/>
    </xf>
    <xf numFmtId="0" fontId="5" fillId="7" borderId="17" xfId="0" applyFont="1" applyFill="1" applyBorder="1" applyAlignment="1">
      <alignment horizontal="left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28" fillId="0" borderId="5" xfId="0" applyFont="1" applyBorder="1"/>
    <xf numFmtId="0" fontId="31" fillId="11" borderId="17" xfId="0" applyFont="1" applyFill="1" applyBorder="1" applyAlignment="1">
      <alignment vertical="center"/>
    </xf>
    <xf numFmtId="3" fontId="31" fillId="11" borderId="17" xfId="0" applyNumberFormat="1" applyFont="1" applyFill="1" applyBorder="1" applyAlignment="1">
      <alignment horizontal="right" vertical="center" wrapText="1"/>
    </xf>
    <xf numFmtId="0" fontId="5" fillId="7" borderId="17" xfId="0" applyFont="1" applyFill="1" applyBorder="1" applyAlignment="1">
      <alignment horizontal="left" vertical="top" wrapText="1"/>
    </xf>
    <xf numFmtId="0" fontId="27" fillId="0" borderId="17" xfId="0" applyFont="1" applyBorder="1"/>
    <xf numFmtId="3" fontId="39" fillId="0" borderId="5" xfId="0" applyNumberFormat="1" applyFont="1" applyBorder="1" applyAlignment="1">
      <alignment vertical="top"/>
    </xf>
    <xf numFmtId="0" fontId="39" fillId="0" borderId="31" xfId="0" applyFont="1" applyBorder="1" applyAlignment="1">
      <alignment horizontal="right" vertical="top"/>
    </xf>
    <xf numFmtId="3" fontId="39" fillId="0" borderId="31" xfId="0" applyNumberFormat="1" applyFont="1" applyBorder="1" applyAlignment="1">
      <alignment vertical="top"/>
    </xf>
    <xf numFmtId="0" fontId="5" fillId="0" borderId="31" xfId="0" applyFont="1" applyBorder="1" applyAlignment="1">
      <alignment vertical="top"/>
    </xf>
    <xf numFmtId="0" fontId="5" fillId="0" borderId="31" xfId="0" applyFont="1" applyBorder="1"/>
    <xf numFmtId="0" fontId="27" fillId="0" borderId="31" xfId="0" applyFont="1" applyBorder="1"/>
    <xf numFmtId="0" fontId="5" fillId="0" borderId="31" xfId="0" applyFont="1" applyBorder="1" applyAlignment="1">
      <alignment horizontal="right" vertical="center"/>
    </xf>
    <xf numFmtId="3" fontId="5" fillId="0" borderId="31" xfId="0" applyNumberFormat="1" applyFont="1" applyBorder="1" applyAlignment="1">
      <alignment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28" fillId="0" borderId="31" xfId="0" applyFont="1" applyBorder="1"/>
    <xf numFmtId="3" fontId="5" fillId="7" borderId="31" xfId="0" applyNumberFormat="1" applyFont="1" applyFill="1" applyBorder="1" applyAlignment="1">
      <alignment horizontal="right" vertical="top" wrapText="1"/>
    </xf>
    <xf numFmtId="188" fontId="5" fillId="0" borderId="31" xfId="4" applyNumberFormat="1" applyFont="1" applyBorder="1" applyAlignment="1">
      <alignment horizontal="center" vertical="center"/>
    </xf>
    <xf numFmtId="0" fontId="25" fillId="0" borderId="17" xfId="0" applyFont="1" applyBorder="1"/>
    <xf numFmtId="0" fontId="5" fillId="7" borderId="31" xfId="0" applyFont="1" applyFill="1" applyBorder="1" applyAlignment="1">
      <alignment horizontal="right" vertical="center"/>
    </xf>
    <xf numFmtId="3" fontId="5" fillId="7" borderId="31" xfId="0" applyNumberFormat="1" applyFont="1" applyFill="1" applyBorder="1" applyAlignment="1">
      <alignment horizontal="right" vertical="center"/>
    </xf>
    <xf numFmtId="0" fontId="5" fillId="7" borderId="31" xfId="0" applyFont="1" applyFill="1" applyBorder="1" applyAlignment="1">
      <alignment horizontal="left" vertical="center"/>
    </xf>
    <xf numFmtId="0" fontId="5" fillId="7" borderId="31" xfId="0" applyFont="1" applyFill="1" applyBorder="1" applyAlignment="1">
      <alignment vertical="center"/>
    </xf>
    <xf numFmtId="0" fontId="5" fillId="7" borderId="31" xfId="0" applyFont="1" applyFill="1" applyBorder="1"/>
    <xf numFmtId="0" fontId="27" fillId="7" borderId="31" xfId="0" applyFont="1" applyFill="1" applyBorder="1"/>
    <xf numFmtId="0" fontId="5" fillId="0" borderId="31" xfId="0" applyFont="1" applyBorder="1" applyAlignment="1">
      <alignment horizontal="right" vertical="top" wrapText="1"/>
    </xf>
    <xf numFmtId="188" fontId="5" fillId="0" borderId="31" xfId="4" applyNumberFormat="1" applyFont="1" applyBorder="1" applyAlignment="1">
      <alignment vertical="top"/>
    </xf>
    <xf numFmtId="188" fontId="5" fillId="0" borderId="31" xfId="4" applyNumberFormat="1" applyFont="1" applyBorder="1"/>
    <xf numFmtId="0" fontId="16" fillId="0" borderId="3" xfId="0" applyFont="1" applyBorder="1" applyAlignment="1">
      <alignment vertical="top"/>
    </xf>
    <xf numFmtId="3" fontId="16" fillId="15" borderId="3" xfId="0" applyNumberFormat="1" applyFont="1" applyFill="1" applyBorder="1" applyAlignment="1">
      <alignment horizontal="right" vertical="top" wrapText="1"/>
    </xf>
    <xf numFmtId="0" fontId="16" fillId="15" borderId="3" xfId="0" applyFont="1" applyFill="1" applyBorder="1" applyAlignment="1">
      <alignment horizontal="right"/>
    </xf>
    <xf numFmtId="188" fontId="16" fillId="15" borderId="3" xfId="4" applyNumberFormat="1" applyFont="1" applyFill="1" applyBorder="1" applyAlignment="1">
      <alignment vertical="top" wrapText="1"/>
    </xf>
    <xf numFmtId="188" fontId="20" fillId="10" borderId="3" xfId="4" applyNumberFormat="1" applyFont="1" applyFill="1" applyBorder="1" applyAlignment="1">
      <alignment horizontal="center" vertical="center"/>
    </xf>
    <xf numFmtId="188" fontId="20" fillId="9" borderId="3" xfId="4" applyNumberFormat="1" applyFont="1" applyFill="1" applyBorder="1" applyAlignment="1">
      <alignment horizontal="center" vertical="center"/>
    </xf>
    <xf numFmtId="0" fontId="16" fillId="15" borderId="3" xfId="0" applyFont="1" applyFill="1" applyBorder="1" applyAlignment="1">
      <alignment vertical="center"/>
    </xf>
    <xf numFmtId="3" fontId="31" fillId="15" borderId="3" xfId="0" applyNumberFormat="1" applyFont="1" applyFill="1" applyBorder="1" applyAlignment="1">
      <alignment horizontal="right" vertical="center" wrapText="1"/>
    </xf>
    <xf numFmtId="3" fontId="31" fillId="15" borderId="3" xfId="0" applyNumberFormat="1" applyFont="1" applyFill="1" applyBorder="1" applyAlignment="1">
      <alignment horizontal="left" vertical="center"/>
    </xf>
    <xf numFmtId="189" fontId="5" fillId="10" borderId="3" xfId="6" applyNumberFormat="1" applyFont="1" applyFill="1" applyBorder="1" applyAlignment="1">
      <alignment horizontal="center" vertical="top" shrinkToFit="1"/>
    </xf>
    <xf numFmtId="0" fontId="5" fillId="9" borderId="3" xfId="0" applyFont="1" applyFill="1" applyBorder="1"/>
    <xf numFmtId="0" fontId="5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center" vertical="top" wrapText="1"/>
    </xf>
    <xf numFmtId="0" fontId="16" fillId="10" borderId="17" xfId="0" applyFont="1" applyFill="1" applyBorder="1" applyAlignment="1">
      <alignment vertical="top" wrapText="1"/>
    </xf>
    <xf numFmtId="0" fontId="16" fillId="10" borderId="17" xfId="0" applyFont="1" applyFill="1" applyBorder="1" applyAlignment="1">
      <alignment horizontal="right"/>
    </xf>
    <xf numFmtId="3" fontId="5" fillId="0" borderId="17" xfId="0" applyNumberFormat="1" applyFont="1" applyBorder="1" applyAlignment="1">
      <alignment horizontal="center" vertical="center" wrapText="1"/>
    </xf>
    <xf numFmtId="190" fontId="5" fillId="0" borderId="17" xfId="4" applyNumberFormat="1" applyFont="1" applyBorder="1" applyAlignment="1">
      <alignment horizontal="center" vertical="center"/>
    </xf>
    <xf numFmtId="0" fontId="5" fillId="9" borderId="3" xfId="0" applyFont="1" applyFill="1" applyBorder="1" applyAlignment="1">
      <alignment vertical="top" wrapText="1"/>
    </xf>
    <xf numFmtId="0" fontId="16" fillId="9" borderId="3" xfId="0" applyFont="1" applyFill="1" applyBorder="1" applyAlignment="1">
      <alignment horizontal="right" vertical="top" wrapText="1"/>
    </xf>
    <xf numFmtId="188" fontId="16" fillId="9" borderId="3" xfId="4" applyNumberFormat="1" applyFont="1" applyFill="1" applyBorder="1" applyAlignment="1">
      <alignment vertical="top" wrapText="1"/>
    </xf>
    <xf numFmtId="188" fontId="5" fillId="0" borderId="31" xfId="4" applyNumberFormat="1" applyFont="1" applyBorder="1" applyAlignment="1">
      <alignment horizontal="righ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center" vertical="top" wrapText="1"/>
    </xf>
    <xf numFmtId="188" fontId="5" fillId="11" borderId="17" xfId="4" applyNumberFormat="1" applyFont="1" applyFill="1" applyBorder="1" applyAlignment="1">
      <alignment horizontal="right" vertical="top" wrapText="1"/>
    </xf>
    <xf numFmtId="190" fontId="20" fillId="0" borderId="3" xfId="4" applyNumberFormat="1" applyFont="1" applyBorder="1" applyAlignment="1">
      <alignment horizontal="center" vertical="center" wrapText="1"/>
    </xf>
    <xf numFmtId="190" fontId="27" fillId="7" borderId="3" xfId="4" applyNumberFormat="1" applyFont="1" applyFill="1" applyBorder="1" applyAlignment="1">
      <alignment horizontal="center"/>
    </xf>
    <xf numFmtId="190" fontId="20" fillId="0" borderId="20" xfId="4" applyNumberFormat="1" applyFont="1" applyBorder="1" applyAlignment="1">
      <alignment horizontal="center" vertical="center" wrapText="1"/>
    </xf>
    <xf numFmtId="190" fontId="20" fillId="0" borderId="31" xfId="4" applyNumberFormat="1" applyFont="1" applyBorder="1" applyAlignment="1">
      <alignment horizontal="center" vertical="center" wrapText="1"/>
    </xf>
    <xf numFmtId="190" fontId="48" fillId="0" borderId="3" xfId="4" applyNumberFormat="1" applyFont="1" applyBorder="1" applyAlignment="1">
      <alignment horizontal="center"/>
    </xf>
    <xf numFmtId="188" fontId="5" fillId="0" borderId="3" xfId="4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188" fontId="5" fillId="0" borderId="31" xfId="4" applyNumberFormat="1" applyFont="1" applyBorder="1" applyAlignment="1">
      <alignment horizontal="center" vertical="top"/>
    </xf>
    <xf numFmtId="0" fontId="16" fillId="9" borderId="3" xfId="0" applyFont="1" applyFill="1" applyBorder="1" applyAlignment="1">
      <alignment vertical="top"/>
    </xf>
    <xf numFmtId="0" fontId="15" fillId="0" borderId="17" xfId="0" applyFont="1" applyBorder="1" applyAlignment="1">
      <alignment horizontal="left"/>
    </xf>
    <xf numFmtId="0" fontId="16" fillId="10" borderId="17" xfId="0" applyFont="1" applyFill="1" applyBorder="1" applyAlignment="1">
      <alignment vertical="top"/>
    </xf>
    <xf numFmtId="3" fontId="16" fillId="10" borderId="17" xfId="0" applyNumberFormat="1" applyFont="1" applyFill="1" applyBorder="1" applyAlignment="1">
      <alignment horizontal="right" vertical="top" wrapText="1"/>
    </xf>
    <xf numFmtId="3" fontId="50" fillId="0" borderId="17" xfId="0" applyNumberFormat="1" applyFont="1" applyBorder="1" applyAlignment="1">
      <alignment wrapText="1"/>
    </xf>
    <xf numFmtId="3" fontId="39" fillId="0" borderId="17" xfId="0" applyNumberFormat="1" applyFont="1" applyBorder="1" applyAlignment="1">
      <alignment horizontal="center" vertical="center" wrapText="1"/>
    </xf>
    <xf numFmtId="3" fontId="39" fillId="0" borderId="17" xfId="4" applyNumberFormat="1" applyFont="1" applyBorder="1" applyAlignment="1">
      <alignment vertical="center"/>
    </xf>
    <xf numFmtId="3" fontId="39" fillId="0" borderId="17" xfId="0" applyNumberFormat="1" applyFont="1" applyBorder="1" applyAlignment="1">
      <alignment horizontal="center" wrapText="1"/>
    </xf>
    <xf numFmtId="3" fontId="39" fillId="0" borderId="17" xfId="4" applyNumberFormat="1" applyFont="1" applyBorder="1" applyAlignment="1"/>
    <xf numFmtId="0" fontId="48" fillId="0" borderId="17" xfId="0" applyFont="1" applyBorder="1" applyAlignment="1">
      <alignment vertical="center" wrapText="1"/>
    </xf>
    <xf numFmtId="0" fontId="39" fillId="7" borderId="5" xfId="0" applyFont="1" applyFill="1" applyBorder="1" applyAlignment="1">
      <alignment horizontal="right" vertical="center" wrapText="1"/>
    </xf>
    <xf numFmtId="0" fontId="39" fillId="0" borderId="5" xfId="0" applyFont="1" applyBorder="1" applyAlignment="1">
      <alignment horizontal="left" vertical="center" wrapText="1"/>
    </xf>
    <xf numFmtId="15" fontId="5" fillId="0" borderId="5" xfId="0" applyNumberFormat="1" applyFont="1" applyBorder="1" applyAlignment="1">
      <alignment horizontal="center" vertical="top"/>
    </xf>
    <xf numFmtId="0" fontId="27" fillId="7" borderId="17" xfId="0" applyFont="1" applyFill="1" applyBorder="1"/>
    <xf numFmtId="0" fontId="5" fillId="7" borderId="5" xfId="0" applyFont="1" applyFill="1" applyBorder="1" applyAlignment="1">
      <alignment horizontal="left"/>
    </xf>
    <xf numFmtId="0" fontId="39" fillId="0" borderId="3" xfId="0" applyFont="1" applyBorder="1" applyAlignment="1">
      <alignment vertical="top"/>
    </xf>
    <xf numFmtId="0" fontId="32" fillId="0" borderId="17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top"/>
    </xf>
    <xf numFmtId="3" fontId="32" fillId="0" borderId="17" xfId="0" applyNumberFormat="1" applyFont="1" applyBorder="1" applyAlignment="1">
      <alignment horizontal="center" vertical="center"/>
    </xf>
    <xf numFmtId="15" fontId="27" fillId="0" borderId="17" xfId="0" applyNumberFormat="1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188" fontId="5" fillId="0" borderId="7" xfId="4" applyNumberFormat="1" applyFont="1" applyBorder="1" applyAlignment="1">
      <alignment vertical="top"/>
    </xf>
    <xf numFmtId="0" fontId="32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top"/>
    </xf>
    <xf numFmtId="188" fontId="20" fillId="0" borderId="5" xfId="4" applyNumberFormat="1" applyFont="1" applyBorder="1" applyAlignment="1">
      <alignment horizontal="center" vertical="top" wrapText="1"/>
    </xf>
    <xf numFmtId="3" fontId="32" fillId="0" borderId="5" xfId="0" applyNumberFormat="1" applyFont="1" applyBorder="1" applyAlignment="1">
      <alignment horizontal="center" vertical="center"/>
    </xf>
    <xf numFmtId="15" fontId="27" fillId="0" borderId="5" xfId="0" applyNumberFormat="1" applyFont="1" applyBorder="1" applyAlignment="1">
      <alignment vertical="top" wrapText="1"/>
    </xf>
    <xf numFmtId="188" fontId="20" fillId="0" borderId="3" xfId="4" applyNumberFormat="1" applyFont="1" applyBorder="1" applyAlignment="1">
      <alignment horizontal="right"/>
    </xf>
    <xf numFmtId="3" fontId="5" fillId="0" borderId="3" xfId="4" applyNumberFormat="1" applyFont="1" applyBorder="1"/>
    <xf numFmtId="3" fontId="5" fillId="7" borderId="3" xfId="6" applyNumberFormat="1" applyFont="1" applyFill="1" applyBorder="1" applyAlignment="1">
      <alignment horizontal="right" vertical="top" shrinkToFit="1"/>
    </xf>
    <xf numFmtId="3" fontId="5" fillId="0" borderId="3" xfId="4" applyNumberFormat="1" applyFont="1" applyBorder="1" applyAlignment="1">
      <alignment horizontal="right"/>
    </xf>
    <xf numFmtId="3" fontId="51" fillId="7" borderId="3" xfId="6" applyNumberFormat="1" applyFont="1" applyFill="1" applyBorder="1" applyAlignment="1">
      <alignment horizontal="right" shrinkToFit="1"/>
    </xf>
    <xf numFmtId="188" fontId="5" fillId="0" borderId="3" xfId="4" applyNumberFormat="1" applyFont="1" applyBorder="1" applyAlignment="1">
      <alignment horizontal="right"/>
    </xf>
    <xf numFmtId="189" fontId="5" fillId="7" borderId="3" xfId="6" applyNumberFormat="1" applyFont="1" applyFill="1" applyBorder="1" applyAlignment="1">
      <alignment horizontal="right" shrinkToFit="1"/>
    </xf>
    <xf numFmtId="188" fontId="20" fillId="0" borderId="3" xfId="4" applyNumberFormat="1" applyFont="1" applyBorder="1" applyAlignment="1">
      <alignment horizontal="right" vertical="center"/>
    </xf>
    <xf numFmtId="189" fontId="5" fillId="7" borderId="3" xfId="6" applyNumberFormat="1" applyFont="1" applyFill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/>
    </xf>
    <xf numFmtId="188" fontId="5" fillId="0" borderId="17" xfId="4" applyNumberFormat="1" applyFont="1" applyBorder="1" applyAlignment="1">
      <alignment horizontal="right" vertical="center"/>
    </xf>
    <xf numFmtId="188" fontId="5" fillId="0" borderId="3" xfId="4" applyNumberFormat="1" applyFont="1" applyBorder="1" applyAlignment="1">
      <alignment vertical="center"/>
    </xf>
    <xf numFmtId="189" fontId="5" fillId="7" borderId="3" xfId="6" applyNumberFormat="1" applyFont="1" applyFill="1" applyBorder="1" applyAlignment="1">
      <alignment horizontal="right" vertical="top" shrinkToFit="1"/>
    </xf>
    <xf numFmtId="188" fontId="5" fillId="0" borderId="3" xfId="4" applyNumberFormat="1" applyFont="1" applyBorder="1" applyAlignment="1">
      <alignment horizontal="right" vertical="top"/>
    </xf>
    <xf numFmtId="188" fontId="5" fillId="7" borderId="3" xfId="4" applyNumberFormat="1" applyFont="1" applyFill="1" applyBorder="1" applyAlignment="1">
      <alignment vertical="center"/>
    </xf>
    <xf numFmtId="188" fontId="5" fillId="0" borderId="31" xfId="4" applyNumberFormat="1" applyFont="1" applyBorder="1" applyAlignment="1">
      <alignment vertical="center"/>
    </xf>
    <xf numFmtId="188" fontId="5" fillId="0" borderId="17" xfId="4" applyNumberFormat="1" applyFont="1" applyBorder="1" applyAlignment="1">
      <alignment horizontal="center" vertical="top" wrapText="1"/>
    </xf>
    <xf numFmtId="188" fontId="5" fillId="7" borderId="3" xfId="4" applyNumberFormat="1" applyFont="1" applyFill="1" applyBorder="1" applyAlignment="1">
      <alignment horizontal="center" vertical="center" shrinkToFit="1"/>
    </xf>
    <xf numFmtId="188" fontId="5" fillId="7" borderId="3" xfId="4" applyNumberFormat="1" applyFont="1" applyFill="1" applyBorder="1" applyAlignment="1">
      <alignment horizontal="right" vertical="center" shrinkToFit="1"/>
    </xf>
    <xf numFmtId="188" fontId="5" fillId="0" borderId="3" xfId="4" applyNumberFormat="1" applyFont="1" applyFill="1" applyBorder="1" applyAlignment="1">
      <alignment horizontal="right" vertical="top" wrapText="1"/>
    </xf>
    <xf numFmtId="188" fontId="5" fillId="0" borderId="3" xfId="4" applyNumberFormat="1" applyFont="1" applyFill="1" applyBorder="1" applyAlignment="1">
      <alignment horizontal="right"/>
    </xf>
    <xf numFmtId="188" fontId="5" fillId="0" borderId="3" xfId="4" applyNumberFormat="1" applyFont="1" applyFill="1" applyBorder="1" applyAlignment="1">
      <alignment horizontal="right" vertical="top"/>
    </xf>
    <xf numFmtId="3" fontId="5" fillId="0" borderId="3" xfId="0" applyNumberFormat="1" applyFont="1" applyBorder="1" applyAlignment="1">
      <alignment horizontal="right" vertical="top" wrapText="1"/>
    </xf>
    <xf numFmtId="188" fontId="5" fillId="0" borderId="3" xfId="4" applyNumberFormat="1" applyFont="1" applyBorder="1" applyAlignment="1">
      <alignment horizontal="left"/>
    </xf>
    <xf numFmtId="0" fontId="5" fillId="0" borderId="3" xfId="0" applyFont="1" applyBorder="1" applyAlignment="1">
      <alignment wrapText="1"/>
    </xf>
    <xf numFmtId="188" fontId="5" fillId="7" borderId="3" xfId="4" applyNumberFormat="1" applyFont="1" applyFill="1" applyBorder="1" applyAlignment="1">
      <alignment horizontal="center" vertical="top" shrinkToFit="1"/>
    </xf>
    <xf numFmtId="189" fontId="5" fillId="7" borderId="3" xfId="6" applyNumberFormat="1" applyFont="1" applyFill="1" applyBorder="1" applyAlignment="1">
      <alignment shrinkToFit="1"/>
    </xf>
    <xf numFmtId="188" fontId="51" fillId="0" borderId="3" xfId="4" applyNumberFormat="1" applyFont="1" applyBorder="1"/>
    <xf numFmtId="189" fontId="51" fillId="0" borderId="3" xfId="6" applyNumberFormat="1" applyFont="1" applyBorder="1" applyAlignment="1">
      <alignment horizontal="center" shrinkToFit="1"/>
    </xf>
    <xf numFmtId="0" fontId="53" fillId="0" borderId="3" xfId="0" applyFont="1" applyBorder="1"/>
    <xf numFmtId="0" fontId="51" fillId="0" borderId="3" xfId="0" applyFont="1" applyBorder="1" applyAlignment="1">
      <alignment horizontal="right"/>
    </xf>
    <xf numFmtId="188" fontId="51" fillId="0" borderId="3" xfId="4" applyNumberFormat="1" applyFont="1" applyBorder="1" applyAlignment="1">
      <alignment horizontal="right"/>
    </xf>
    <xf numFmtId="189" fontId="51" fillId="0" borderId="3" xfId="6" applyNumberFormat="1" applyFont="1" applyBorder="1" applyAlignment="1">
      <alignment horizontal="right" shrinkToFit="1"/>
    </xf>
    <xf numFmtId="0" fontId="53" fillId="0" borderId="3" xfId="0" applyFont="1" applyBorder="1" applyAlignment="1">
      <alignment horizontal="right"/>
    </xf>
    <xf numFmtId="188" fontId="51" fillId="0" borderId="3" xfId="4" applyNumberFormat="1" applyFont="1" applyBorder="1" applyAlignment="1">
      <alignment horizontal="right" vertical="center"/>
    </xf>
    <xf numFmtId="189" fontId="51" fillId="7" borderId="3" xfId="6" applyNumberFormat="1" applyFont="1" applyFill="1" applyBorder="1" applyAlignment="1">
      <alignment horizontal="center" shrinkToFit="1"/>
    </xf>
    <xf numFmtId="189" fontId="51" fillId="7" borderId="3" xfId="6" applyNumberFormat="1" applyFont="1" applyFill="1" applyBorder="1" applyAlignment="1">
      <alignment horizontal="right" shrinkToFit="1"/>
    </xf>
    <xf numFmtId="3" fontId="51" fillId="0" borderId="3" xfId="0" applyNumberFormat="1" applyFont="1" applyBorder="1"/>
    <xf numFmtId="3" fontId="51" fillId="0" borderId="17" xfId="0" applyNumberFormat="1" applyFont="1" applyBorder="1" applyAlignment="1">
      <alignment horizontal="right"/>
    </xf>
    <xf numFmtId="3" fontId="51" fillId="0" borderId="3" xfId="0" applyNumberFormat="1" applyFont="1" applyBorder="1" applyAlignment="1">
      <alignment horizontal="right"/>
    </xf>
    <xf numFmtId="188" fontId="5" fillId="0" borderId="17" xfId="4" applyNumberFormat="1" applyFont="1" applyBorder="1"/>
    <xf numFmtId="189" fontId="51" fillId="0" borderId="3" xfId="6" applyNumberFormat="1" applyFont="1" applyBorder="1" applyAlignment="1">
      <alignment horizontal="right" vertical="top" shrinkToFit="1"/>
    </xf>
    <xf numFmtId="189" fontId="51" fillId="7" borderId="31" xfId="6" applyNumberFormat="1" applyFont="1" applyFill="1" applyBorder="1" applyAlignment="1">
      <alignment horizontal="center" vertical="top" shrinkToFit="1"/>
    </xf>
    <xf numFmtId="189" fontId="51" fillId="7" borderId="31" xfId="6" applyNumberFormat="1" applyFont="1" applyFill="1" applyBorder="1" applyAlignment="1">
      <alignment horizontal="center" shrinkToFit="1"/>
    </xf>
    <xf numFmtId="0" fontId="51" fillId="0" borderId="31" xfId="0" applyFont="1" applyBorder="1"/>
    <xf numFmtId="3" fontId="51" fillId="0" borderId="31" xfId="0" applyNumberFormat="1" applyFont="1" applyBorder="1"/>
    <xf numFmtId="188" fontId="51" fillId="0" borderId="31" xfId="4" applyNumberFormat="1" applyFont="1" applyBorder="1"/>
    <xf numFmtId="189" fontId="5" fillId="7" borderId="17" xfId="6" applyNumberFormat="1" applyFont="1" applyFill="1" applyBorder="1" applyAlignment="1">
      <alignment horizontal="right" vertical="top" shrinkToFit="1"/>
    </xf>
    <xf numFmtId="188" fontId="51" fillId="0" borderId="31" xfId="4" applyNumberFormat="1" applyFont="1" applyBorder="1" applyAlignment="1">
      <alignment vertical="top"/>
    </xf>
    <xf numFmtId="3" fontId="5" fillId="7" borderId="17" xfId="6" applyNumberFormat="1" applyFont="1" applyFill="1" applyBorder="1" applyAlignment="1">
      <alignment horizontal="center" shrinkToFit="1"/>
    </xf>
    <xf numFmtId="3" fontId="5" fillId="0" borderId="17" xfId="0" applyNumberFormat="1" applyFont="1" applyBorder="1"/>
    <xf numFmtId="3" fontId="5" fillId="0" borderId="17" xfId="4" applyNumberFormat="1" applyFont="1" applyBorder="1"/>
    <xf numFmtId="188" fontId="5" fillId="7" borderId="5" xfId="4" applyNumberFormat="1" applyFont="1" applyFill="1" applyBorder="1" applyAlignment="1">
      <alignment horizontal="right"/>
    </xf>
    <xf numFmtId="0" fontId="5" fillId="7" borderId="5" xfId="0" applyFont="1" applyFill="1" applyBorder="1" applyAlignment="1">
      <alignment horizontal="center"/>
    </xf>
    <xf numFmtId="188" fontId="5" fillId="0" borderId="5" xfId="4" applyNumberFormat="1" applyFont="1" applyBorder="1"/>
    <xf numFmtId="189" fontId="5" fillId="7" borderId="17" xfId="6" applyNumberFormat="1" applyFont="1" applyFill="1" applyBorder="1" applyAlignment="1">
      <alignment horizontal="right" vertical="center" shrinkToFit="1"/>
    </xf>
    <xf numFmtId="3" fontId="5" fillId="0" borderId="17" xfId="0" applyNumberFormat="1" applyFont="1" applyBorder="1" applyAlignment="1">
      <alignment horizontal="right" vertical="center"/>
    </xf>
    <xf numFmtId="189" fontId="5" fillId="7" borderId="5" xfId="6" applyNumberFormat="1" applyFont="1" applyFill="1" applyBorder="1" applyAlignment="1">
      <alignment horizontal="right" vertical="center" shrinkToFit="1"/>
    </xf>
    <xf numFmtId="188" fontId="5" fillId="7" borderId="5" xfId="4" applyNumberFormat="1" applyFont="1" applyFill="1" applyBorder="1" applyAlignment="1">
      <alignment horizontal="center" shrinkToFit="1"/>
    </xf>
    <xf numFmtId="188" fontId="5" fillId="0" borderId="17" xfId="4" applyNumberFormat="1" applyFont="1" applyBorder="1" applyAlignment="1">
      <alignment horizontal="center" vertical="top"/>
    </xf>
    <xf numFmtId="188" fontId="5" fillId="0" borderId="17" xfId="4" applyNumberFormat="1" applyFont="1" applyBorder="1" applyAlignment="1">
      <alignment horizontal="center"/>
    </xf>
    <xf numFmtId="189" fontId="5" fillId="7" borderId="5" xfId="6" applyNumberFormat="1" applyFont="1" applyFill="1" applyBorder="1" applyAlignment="1">
      <alignment horizontal="center" vertical="top" shrinkToFit="1"/>
    </xf>
    <xf numFmtId="189" fontId="5" fillId="7" borderId="5" xfId="6" applyNumberFormat="1" applyFont="1" applyFill="1" applyBorder="1" applyAlignment="1">
      <alignment horizontal="right" vertical="top" shrinkToFit="1"/>
    </xf>
    <xf numFmtId="188" fontId="5" fillId="0" borderId="5" xfId="4" applyNumberFormat="1" applyFont="1" applyBorder="1" applyAlignment="1">
      <alignment horizontal="right"/>
    </xf>
    <xf numFmtId="188" fontId="5" fillId="0" borderId="5" xfId="4" applyNumberFormat="1" applyFont="1" applyBorder="1" applyAlignment="1">
      <alignment vertical="top"/>
    </xf>
    <xf numFmtId="0" fontId="5" fillId="15" borderId="17" xfId="0" applyFont="1" applyFill="1" applyBorder="1" applyAlignment="1">
      <alignment vertical="top" wrapText="1"/>
    </xf>
    <xf numFmtId="3" fontId="5" fillId="15" borderId="17" xfId="0" applyNumberFormat="1" applyFont="1" applyFill="1" applyBorder="1" applyAlignment="1">
      <alignment vertical="center"/>
    </xf>
    <xf numFmtId="189" fontId="51" fillId="7" borderId="17" xfId="6" applyNumberFormat="1" applyFont="1" applyFill="1" applyBorder="1" applyAlignment="1">
      <alignment horizontal="center" vertical="top" shrinkToFit="1"/>
    </xf>
    <xf numFmtId="0" fontId="51" fillId="0" borderId="17" xfId="0" applyFont="1" applyBorder="1"/>
    <xf numFmtId="189" fontId="51" fillId="7" borderId="5" xfId="6" applyNumberFormat="1" applyFont="1" applyFill="1" applyBorder="1" applyAlignment="1">
      <alignment horizontal="center" shrinkToFit="1"/>
    </xf>
    <xf numFmtId="3" fontId="51" fillId="0" borderId="5" xfId="0" applyNumberFormat="1" applyFont="1" applyBorder="1"/>
    <xf numFmtId="189" fontId="51" fillId="7" borderId="5" xfId="6" applyNumberFormat="1" applyFont="1" applyFill="1" applyBorder="1" applyAlignment="1">
      <alignment horizontal="center" vertical="top" shrinkToFit="1"/>
    </xf>
    <xf numFmtId="0" fontId="51" fillId="0" borderId="5" xfId="0" applyFont="1" applyBorder="1"/>
    <xf numFmtId="188" fontId="51" fillId="0" borderId="5" xfId="4" applyNumberFormat="1" applyFont="1" applyBorder="1"/>
    <xf numFmtId="3" fontId="23" fillId="11" borderId="32" xfId="0" applyNumberFormat="1" applyFont="1" applyFill="1" applyBorder="1" applyAlignment="1">
      <alignment horizontal="left" vertical="top"/>
    </xf>
    <xf numFmtId="188" fontId="5" fillId="0" borderId="17" xfId="4" applyNumberFormat="1" applyFont="1" applyBorder="1" applyAlignment="1">
      <alignment vertical="top"/>
    </xf>
    <xf numFmtId="3" fontId="16" fillId="7" borderId="5" xfId="0" applyNumberFormat="1" applyFont="1" applyFill="1" applyBorder="1" applyAlignment="1">
      <alignment horizontal="right"/>
    </xf>
    <xf numFmtId="189" fontId="5" fillId="7" borderId="17" xfId="6" applyNumberFormat="1" applyFont="1" applyFill="1" applyBorder="1" applyAlignment="1">
      <alignment horizontal="right" shrinkToFit="1"/>
    </xf>
    <xf numFmtId="188" fontId="5" fillId="0" borderId="17" xfId="4" applyNumberFormat="1" applyFont="1" applyBorder="1" applyAlignment="1">
      <alignment horizontal="right"/>
    </xf>
    <xf numFmtId="0" fontId="5" fillId="0" borderId="9" xfId="0" applyFont="1" applyBorder="1" applyAlignment="1">
      <alignment vertical="top" wrapText="1"/>
    </xf>
    <xf numFmtId="3" fontId="5" fillId="7" borderId="9" xfId="0" applyNumberFormat="1" applyFont="1" applyFill="1" applyBorder="1" applyAlignment="1">
      <alignment horizontal="right"/>
    </xf>
    <xf numFmtId="189" fontId="5" fillId="7" borderId="9" xfId="6" applyNumberFormat="1" applyFont="1" applyFill="1" applyBorder="1" applyAlignment="1">
      <alignment horizontal="center" shrinkToFit="1"/>
    </xf>
    <xf numFmtId="189" fontId="36" fillId="7" borderId="9" xfId="6" applyNumberFormat="1" applyFont="1" applyFill="1" applyBorder="1" applyAlignment="1">
      <alignment horizontal="center" shrinkToFit="1"/>
    </xf>
    <xf numFmtId="189" fontId="5" fillId="7" borderId="9" xfId="6" applyNumberFormat="1" applyFont="1" applyFill="1" applyBorder="1" applyAlignment="1">
      <alignment horizontal="right" shrinkToFit="1"/>
    </xf>
    <xf numFmtId="0" fontId="5" fillId="0" borderId="9" xfId="0" applyFont="1" applyBorder="1" applyAlignment="1">
      <alignment horizontal="right"/>
    </xf>
    <xf numFmtId="188" fontId="5" fillId="0" borderId="9" xfId="4" applyNumberFormat="1" applyFont="1" applyBorder="1" applyAlignment="1">
      <alignment horizontal="right"/>
    </xf>
    <xf numFmtId="0" fontId="15" fillId="0" borderId="9" xfId="0" applyFont="1" applyBorder="1" applyAlignment="1">
      <alignment vertical="top"/>
    </xf>
    <xf numFmtId="0" fontId="39" fillId="0" borderId="17" xfId="0" applyFont="1" applyBorder="1" applyAlignment="1">
      <alignment horizontal="left" indent="6"/>
    </xf>
    <xf numFmtId="0" fontId="39" fillId="0" borderId="17" xfId="0" applyFont="1" applyBorder="1" applyAlignment="1">
      <alignment horizontal="right"/>
    </xf>
    <xf numFmtId="0" fontId="46" fillId="0" borderId="17" xfId="0" applyFont="1" applyBorder="1"/>
    <xf numFmtId="0" fontId="39" fillId="0" borderId="5" xfId="0" applyFont="1" applyBorder="1" applyAlignment="1">
      <alignment horizontal="left" indent="6"/>
    </xf>
    <xf numFmtId="0" fontId="39" fillId="0" borderId="5" xfId="0" applyFont="1" applyBorder="1" applyAlignment="1">
      <alignment horizontal="right"/>
    </xf>
    <xf numFmtId="0" fontId="46" fillId="0" borderId="5" xfId="0" applyFont="1" applyBorder="1"/>
    <xf numFmtId="15" fontId="20" fillId="0" borderId="17" xfId="0" applyNumberFormat="1" applyFont="1" applyBorder="1" applyAlignment="1">
      <alignment horizontal="center" vertical="top" wrapText="1"/>
    </xf>
    <xf numFmtId="15" fontId="20" fillId="0" borderId="5" xfId="0" applyNumberFormat="1" applyFont="1" applyBorder="1" applyAlignment="1">
      <alignment horizontal="center" vertical="top" wrapText="1"/>
    </xf>
    <xf numFmtId="0" fontId="20" fillId="7" borderId="17" xfId="0" applyFont="1" applyFill="1" applyBorder="1" applyAlignment="1">
      <alignment horizontal="center" vertical="top"/>
    </xf>
    <xf numFmtId="0" fontId="20" fillId="7" borderId="5" xfId="0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188" fontId="5" fillId="0" borderId="17" xfId="4" applyNumberFormat="1" applyFont="1" applyBorder="1" applyAlignment="1">
      <alignment vertical="top" wrapText="1"/>
    </xf>
    <xf numFmtId="0" fontId="20" fillId="7" borderId="5" xfId="0" applyFont="1" applyFill="1" applyBorder="1"/>
    <xf numFmtId="0" fontId="28" fillId="0" borderId="17" xfId="0" applyFont="1" applyBorder="1" applyAlignment="1">
      <alignment vertical="top" wrapText="1"/>
    </xf>
    <xf numFmtId="0" fontId="28" fillId="0" borderId="5" xfId="0" applyFont="1" applyBorder="1" applyAlignment="1">
      <alignment vertical="top" wrapText="1"/>
    </xf>
    <xf numFmtId="0" fontId="5" fillId="16" borderId="17" xfId="0" applyFont="1" applyFill="1" applyBorder="1" applyAlignment="1">
      <alignment vertical="top" wrapText="1"/>
    </xf>
    <xf numFmtId="0" fontId="5" fillId="16" borderId="17" xfId="0" applyFont="1" applyFill="1" applyBorder="1" applyAlignment="1">
      <alignment horizontal="right"/>
    </xf>
    <xf numFmtId="0" fontId="20" fillId="7" borderId="17" xfId="0" applyFont="1" applyFill="1" applyBorder="1" applyAlignment="1">
      <alignment horizontal="left"/>
    </xf>
    <xf numFmtId="15" fontId="20" fillId="0" borderId="5" xfId="0" applyNumberFormat="1" applyFont="1" applyBorder="1" applyAlignment="1">
      <alignment horizontal="center" vertical="center" wrapText="1"/>
    </xf>
    <xf numFmtId="0" fontId="16" fillId="15" borderId="17" xfId="0" applyFont="1" applyFill="1" applyBorder="1" applyAlignment="1">
      <alignment vertical="top"/>
    </xf>
    <xf numFmtId="3" fontId="5" fillId="0" borderId="5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right" vertical="center" wrapText="1"/>
    </xf>
    <xf numFmtId="190" fontId="5" fillId="0" borderId="5" xfId="4" applyNumberFormat="1" applyFont="1" applyBorder="1" applyAlignment="1">
      <alignment vertical="top" wrapText="1"/>
    </xf>
    <xf numFmtId="3" fontId="21" fillId="7" borderId="17" xfId="7" applyNumberFormat="1" applyFont="1" applyFill="1" applyBorder="1"/>
    <xf numFmtId="3" fontId="21" fillId="7" borderId="5" xfId="7" applyNumberFormat="1" applyFont="1" applyFill="1" applyBorder="1"/>
    <xf numFmtId="3" fontId="21" fillId="7" borderId="5" xfId="7" applyNumberFormat="1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left"/>
    </xf>
    <xf numFmtId="0" fontId="21" fillId="0" borderId="17" xfId="0" applyFont="1" applyBorder="1" applyAlignment="1">
      <alignment horizontal="left" vertical="top"/>
    </xf>
    <xf numFmtId="0" fontId="5" fillId="0" borderId="5" xfId="0" applyFont="1" applyBorder="1" applyAlignment="1">
      <alignment horizontal="right" wrapText="1"/>
    </xf>
    <xf numFmtId="0" fontId="5" fillId="0" borderId="5" xfId="0" applyFont="1" applyBorder="1" applyAlignment="1">
      <alignment horizontal="left" wrapText="1"/>
    </xf>
    <xf numFmtId="0" fontId="27" fillId="0" borderId="17" xfId="0" applyFont="1" applyBorder="1" applyAlignment="1">
      <alignment vertical="center"/>
    </xf>
    <xf numFmtId="0" fontId="20" fillId="0" borderId="3" xfId="0" applyFont="1" applyBorder="1" applyAlignment="1">
      <alignment vertical="center" wrapText="1"/>
    </xf>
    <xf numFmtId="0" fontId="15" fillId="7" borderId="17" xfId="0" applyFont="1" applyFill="1" applyBorder="1" applyAlignment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vertical="top"/>
    </xf>
    <xf numFmtId="0" fontId="39" fillId="0" borderId="17" xfId="0" applyFont="1" applyBorder="1"/>
    <xf numFmtId="0" fontId="39" fillId="16" borderId="3" xfId="0" applyFont="1" applyFill="1" applyBorder="1"/>
    <xf numFmtId="0" fontId="39" fillId="0" borderId="5" xfId="0" applyFont="1" applyBorder="1"/>
    <xf numFmtId="0" fontId="39" fillId="7" borderId="3" xfId="0" applyFont="1" applyFill="1" applyBorder="1" applyAlignment="1">
      <alignment vertical="center"/>
    </xf>
    <xf numFmtId="0" fontId="39" fillId="7" borderId="3" xfId="0" applyFont="1" applyFill="1" applyBorder="1" applyAlignment="1">
      <alignment horizontal="left" vertical="center" wrapText="1"/>
    </xf>
    <xf numFmtId="0" fontId="39" fillId="7" borderId="3" xfId="0" applyFont="1" applyFill="1" applyBorder="1" applyAlignment="1">
      <alignment vertical="center" wrapText="1"/>
    </xf>
    <xf numFmtId="0" fontId="39" fillId="7" borderId="3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right" vertical="center"/>
    </xf>
    <xf numFmtId="0" fontId="20" fillId="7" borderId="5" xfId="0" applyFont="1" applyFill="1" applyBorder="1" applyAlignment="1">
      <alignment horizontal="right" vertical="center"/>
    </xf>
    <xf numFmtId="0" fontId="20" fillId="7" borderId="17" xfId="0" applyFont="1" applyFill="1" applyBorder="1" applyAlignment="1">
      <alignment horizontal="right" vertical="center"/>
    </xf>
    <xf numFmtId="0" fontId="20" fillId="0" borderId="3" xfId="0" applyFont="1" applyBorder="1" applyAlignment="1">
      <alignment horizontal="left" vertical="top" shrinkToFit="1"/>
    </xf>
    <xf numFmtId="3" fontId="16" fillId="9" borderId="3" xfId="0" applyNumberFormat="1" applyFont="1" applyFill="1" applyBorder="1" applyAlignment="1">
      <alignment vertical="center" wrapText="1"/>
    </xf>
    <xf numFmtId="0" fontId="28" fillId="0" borderId="3" xfId="0" applyFont="1" applyBorder="1" applyAlignment="1">
      <alignment vertical="center"/>
    </xf>
    <xf numFmtId="188" fontId="5" fillId="7" borderId="3" xfId="4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wrapText="1"/>
    </xf>
    <xf numFmtId="0" fontId="21" fillId="0" borderId="17" xfId="0" applyFont="1" applyBorder="1" applyAlignment="1">
      <alignment horizontal="left"/>
    </xf>
    <xf numFmtId="0" fontId="5" fillId="7" borderId="3" xfId="7" applyFont="1" applyFill="1" applyBorder="1" applyAlignment="1">
      <alignment vertical="top" wrapText="1"/>
    </xf>
    <xf numFmtId="0" fontId="28" fillId="7" borderId="3" xfId="7" applyFont="1" applyFill="1" applyBorder="1" applyAlignment="1">
      <alignment horizontal="right" vertical="center" wrapText="1"/>
    </xf>
    <xf numFmtId="3" fontId="5" fillId="7" borderId="3" xfId="7" applyNumberFormat="1" applyFont="1" applyFill="1" applyBorder="1" applyAlignment="1">
      <alignment vertical="top" wrapText="1"/>
    </xf>
    <xf numFmtId="0" fontId="5" fillId="7" borderId="3" xfId="7" applyFont="1" applyFill="1" applyBorder="1" applyAlignment="1">
      <alignment horizontal="left" vertical="top" wrapText="1"/>
    </xf>
    <xf numFmtId="3" fontId="15" fillId="7" borderId="3" xfId="7" applyNumberFormat="1" applyFont="1" applyFill="1" applyBorder="1" applyAlignment="1">
      <alignment horizontal="center" vertical="top" wrapText="1"/>
    </xf>
    <xf numFmtId="3" fontId="5" fillId="7" borderId="3" xfId="7" applyNumberFormat="1" applyFont="1" applyFill="1" applyBorder="1" applyAlignment="1">
      <alignment horizontal="center" vertical="top" wrapText="1"/>
    </xf>
    <xf numFmtId="15" fontId="20" fillId="7" borderId="3" xfId="7" applyNumberFormat="1" applyFont="1" applyFill="1" applyBorder="1" applyAlignment="1">
      <alignment vertical="top" wrapText="1"/>
    </xf>
    <xf numFmtId="0" fontId="16" fillId="7" borderId="20" xfId="0" applyFont="1" applyFill="1" applyBorder="1" applyAlignment="1">
      <alignment vertical="top" wrapText="1"/>
    </xf>
    <xf numFmtId="0" fontId="5" fillId="7" borderId="19" xfId="0" applyFont="1" applyFill="1" applyBorder="1" applyAlignment="1">
      <alignment vertical="top" wrapText="1"/>
    </xf>
    <xf numFmtId="188" fontId="5" fillId="7" borderId="19" xfId="4" applyNumberFormat="1" applyFont="1" applyFill="1" applyBorder="1" applyAlignment="1">
      <alignment vertical="top" wrapText="1"/>
    </xf>
    <xf numFmtId="0" fontId="20" fillId="7" borderId="19" xfId="0" applyFont="1" applyFill="1" applyBorder="1" applyAlignment="1">
      <alignment vertical="top" wrapText="1"/>
    </xf>
    <xf numFmtId="3" fontId="5" fillId="7" borderId="20" xfId="0" applyNumberFormat="1" applyFont="1" applyFill="1" applyBorder="1" applyAlignment="1">
      <alignment vertical="top" wrapText="1"/>
    </xf>
    <xf numFmtId="3" fontId="5" fillId="7" borderId="19" xfId="0" applyNumberFormat="1" applyFont="1" applyFill="1" applyBorder="1" applyAlignment="1">
      <alignment vertical="top" wrapText="1"/>
    </xf>
    <xf numFmtId="0" fontId="5" fillId="7" borderId="20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left" vertical="top" wrapText="1"/>
    </xf>
    <xf numFmtId="3" fontId="5" fillId="7" borderId="21" xfId="0" applyNumberFormat="1" applyFont="1" applyFill="1" applyBorder="1" applyAlignment="1">
      <alignment horizontal="center" vertical="top" wrapText="1"/>
    </xf>
    <xf numFmtId="0" fontId="5" fillId="7" borderId="21" xfId="0" applyFont="1" applyFill="1" applyBorder="1" applyAlignment="1">
      <alignment horizontal="center" vertical="top"/>
    </xf>
    <xf numFmtId="0" fontId="20" fillId="7" borderId="21" xfId="0" applyFont="1" applyFill="1" applyBorder="1" applyAlignment="1">
      <alignment vertical="top"/>
    </xf>
    <xf numFmtId="0" fontId="16" fillId="7" borderId="0" xfId="0" applyFont="1" applyFill="1" applyAlignment="1">
      <alignment vertical="center" wrapText="1"/>
    </xf>
    <xf numFmtId="0" fontId="16" fillId="7" borderId="0" xfId="0" applyFont="1" applyFill="1" applyAlignment="1">
      <alignment horizontal="center" vertical="center" wrapText="1"/>
    </xf>
    <xf numFmtId="3" fontId="16" fillId="7" borderId="0" xfId="0" applyNumberFormat="1" applyFont="1" applyFill="1" applyAlignment="1">
      <alignment horizontal="center" vertical="center"/>
    </xf>
    <xf numFmtId="0" fontId="4" fillId="7" borderId="0" xfId="0" applyFont="1" applyFill="1" applyAlignment="1">
      <alignment vertical="center" wrapText="1"/>
    </xf>
    <xf numFmtId="0" fontId="30" fillId="7" borderId="0" xfId="0" applyFont="1" applyFill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5" fillId="7" borderId="0" xfId="0" applyFont="1" applyFill="1" applyAlignment="1">
      <alignment horizontal="center" vertical="center" wrapText="1"/>
    </xf>
    <xf numFmtId="3" fontId="5" fillId="7" borderId="0" xfId="0" applyNumberFormat="1" applyFont="1" applyFill="1" applyAlignment="1">
      <alignment horizontal="right" vertical="center"/>
    </xf>
    <xf numFmtId="0" fontId="5" fillId="7" borderId="0" xfId="0" applyFont="1" applyFill="1" applyAlignment="1">
      <alignment vertical="center" wrapText="1"/>
    </xf>
    <xf numFmtId="0" fontId="5" fillId="7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0" fillId="7" borderId="0" xfId="0" applyFont="1" applyFill="1" applyAlignment="1">
      <alignment vertical="center"/>
    </xf>
    <xf numFmtId="0" fontId="5" fillId="7" borderId="0" xfId="0" applyFont="1" applyFill="1" applyAlignment="1">
      <alignment horizontal="center" vertical="center"/>
    </xf>
    <xf numFmtId="3" fontId="5" fillId="7" borderId="20" xfId="0" applyNumberFormat="1" applyFont="1" applyFill="1" applyBorder="1" applyAlignment="1">
      <alignment horizontal="right" vertical="top"/>
    </xf>
    <xf numFmtId="0" fontId="0" fillId="7" borderId="20" xfId="0" applyFill="1" applyBorder="1" applyAlignment="1">
      <alignment vertical="top"/>
    </xf>
    <xf numFmtId="188" fontId="5" fillId="7" borderId="20" xfId="4" applyNumberFormat="1" applyFont="1" applyFill="1" applyBorder="1" applyAlignment="1">
      <alignment vertical="top"/>
    </xf>
    <xf numFmtId="0" fontId="15" fillId="7" borderId="20" xfId="0" applyFont="1" applyFill="1" applyBorder="1" applyAlignment="1">
      <alignment vertical="top"/>
    </xf>
    <xf numFmtId="0" fontId="5" fillId="7" borderId="20" xfId="0" applyFont="1" applyFill="1" applyBorder="1" applyAlignment="1">
      <alignment vertical="top"/>
    </xf>
    <xf numFmtId="0" fontId="16" fillId="7" borderId="21" xfId="0" applyFont="1" applyFill="1" applyBorder="1" applyAlignment="1">
      <alignment vertical="center" wrapText="1"/>
    </xf>
    <xf numFmtId="3" fontId="16" fillId="7" borderId="21" xfId="0" applyNumberFormat="1" applyFont="1" applyFill="1" applyBorder="1" applyAlignment="1">
      <alignment horizontal="right" vertical="center" wrapText="1"/>
    </xf>
    <xf numFmtId="0" fontId="0" fillId="7" borderId="21" xfId="0" applyFill="1" applyBorder="1"/>
    <xf numFmtId="3" fontId="5" fillId="7" borderId="21" xfId="0" applyNumberFormat="1" applyFont="1" applyFill="1" applyBorder="1" applyAlignment="1">
      <alignment vertical="center"/>
    </xf>
    <xf numFmtId="0" fontId="15" fillId="7" borderId="21" xfId="0" applyFont="1" applyFill="1" applyBorder="1"/>
    <xf numFmtId="188" fontId="5" fillId="7" borderId="21" xfId="4" applyNumberFormat="1" applyFont="1" applyFill="1" applyBorder="1"/>
    <xf numFmtId="0" fontId="5" fillId="7" borderId="21" xfId="0" applyFont="1" applyFill="1" applyBorder="1" applyAlignment="1">
      <alignment vertical="center"/>
    </xf>
    <xf numFmtId="3" fontId="5" fillId="7" borderId="0" xfId="0" applyNumberFormat="1" applyFont="1" applyFill="1" applyAlignment="1">
      <alignment horizontal="right" vertical="center" wrapText="1"/>
    </xf>
    <xf numFmtId="0" fontId="15" fillId="7" borderId="0" xfId="0" applyFont="1" applyFill="1"/>
    <xf numFmtId="188" fontId="5" fillId="7" borderId="0" xfId="4" applyNumberFormat="1" applyFont="1" applyFill="1" applyBorder="1"/>
    <xf numFmtId="0" fontId="24" fillId="7" borderId="0" xfId="0" applyFont="1" applyFill="1"/>
    <xf numFmtId="190" fontId="16" fillId="7" borderId="0" xfId="4" applyNumberFormat="1" applyFont="1" applyFill="1" applyBorder="1" applyAlignment="1">
      <alignment horizontal="center" vertical="center" wrapText="1"/>
    </xf>
    <xf numFmtId="0" fontId="24" fillId="0" borderId="0" xfId="0" applyFont="1"/>
    <xf numFmtId="188" fontId="16" fillId="7" borderId="0" xfId="4" applyNumberFormat="1" applyFont="1" applyFill="1" applyBorder="1" applyAlignment="1">
      <alignment vertical="top" wrapText="1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188" fontId="5" fillId="0" borderId="0" xfId="4" applyNumberFormat="1" applyFont="1" applyBorder="1" applyAlignment="1">
      <alignment horizontal="center"/>
    </xf>
    <xf numFmtId="188" fontId="5" fillId="0" borderId="0" xfId="4" applyNumberFormat="1" applyFont="1" applyBorder="1"/>
    <xf numFmtId="188" fontId="5" fillId="0" borderId="0" xfId="4" applyNumberFormat="1" applyFont="1" applyBorder="1" applyAlignment="1">
      <alignment horizontal="right" vertical="top" wrapText="1"/>
    </xf>
    <xf numFmtId="188" fontId="20" fillId="0" borderId="0" xfId="4" applyNumberFormat="1" applyFont="1" applyBorder="1"/>
    <xf numFmtId="0" fontId="28" fillId="0" borderId="3" xfId="0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8" borderId="36" xfId="0" applyFont="1" applyFill="1" applyBorder="1" applyAlignment="1">
      <alignment horizontal="center" vertical="center"/>
    </xf>
    <xf numFmtId="0" fontId="4" fillId="8" borderId="22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8" borderId="36" xfId="0" applyFont="1" applyFill="1" applyBorder="1" applyAlignment="1">
      <alignment horizontal="center" vertical="top" wrapText="1"/>
    </xf>
    <xf numFmtId="0" fontId="4" fillId="8" borderId="21" xfId="0" applyFont="1" applyFill="1" applyBorder="1" applyAlignment="1">
      <alignment horizontal="center" vertical="top" wrapText="1"/>
    </xf>
    <xf numFmtId="0" fontId="4" fillId="8" borderId="22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 wrapText="1"/>
    </xf>
    <xf numFmtId="0" fontId="4" fillId="8" borderId="14" xfId="0" applyFont="1" applyFill="1" applyBorder="1" applyAlignment="1">
      <alignment horizontal="center" vertical="top" wrapText="1"/>
    </xf>
    <xf numFmtId="0" fontId="4" fillId="8" borderId="15" xfId="0" applyFont="1" applyFill="1" applyBorder="1" applyAlignment="1">
      <alignment horizontal="center" vertical="top" wrapText="1"/>
    </xf>
    <xf numFmtId="0" fontId="4" fillId="8" borderId="37" xfId="0" applyFont="1" applyFill="1" applyBorder="1" applyAlignment="1">
      <alignment horizontal="center" vertical="top" wrapText="1"/>
    </xf>
    <xf numFmtId="0" fontId="18" fillId="8" borderId="26" xfId="0" applyFont="1" applyFill="1" applyBorder="1" applyAlignment="1">
      <alignment horizontal="center"/>
    </xf>
    <xf numFmtId="0" fontId="18" fillId="8" borderId="0" xfId="0" applyFont="1" applyFill="1" applyAlignment="1">
      <alignment horizontal="center"/>
    </xf>
    <xf numFmtId="17" fontId="4" fillId="8" borderId="16" xfId="0" applyNumberFormat="1" applyFont="1" applyFill="1" applyBorder="1" applyAlignment="1">
      <alignment horizontal="center" vertical="top" wrapText="1"/>
    </xf>
    <xf numFmtId="49" fontId="13" fillId="0" borderId="0" xfId="6" applyNumberFormat="1" applyFont="1" applyAlignment="1">
      <alignment horizontal="left" vertical="top"/>
    </xf>
    <xf numFmtId="49" fontId="11" fillId="0" borderId="38" xfId="6" applyNumberFormat="1" applyFont="1" applyBorder="1" applyAlignment="1">
      <alignment horizontal="left" vertical="top"/>
    </xf>
    <xf numFmtId="49" fontId="8" fillId="0" borderId="38" xfId="6" applyNumberFormat="1" applyFont="1" applyBorder="1" applyAlignment="1">
      <alignment horizontal="left" vertical="top"/>
    </xf>
    <xf numFmtId="49" fontId="4" fillId="0" borderId="0" xfId="6" applyNumberFormat="1" applyFont="1" applyAlignment="1">
      <alignment horizontal="center" vertical="center"/>
    </xf>
    <xf numFmtId="49" fontId="16" fillId="0" borderId="24" xfId="6" applyNumberFormat="1" applyFont="1" applyBorder="1" applyAlignment="1">
      <alignment horizontal="center" vertical="center" wrapText="1"/>
    </xf>
    <xf numFmtId="49" fontId="16" fillId="0" borderId="30" xfId="6" applyNumberFormat="1" applyFont="1" applyBorder="1" applyAlignment="1">
      <alignment horizontal="center" vertical="center" wrapText="1"/>
    </xf>
    <xf numFmtId="49" fontId="16" fillId="0" borderId="25" xfId="6" applyNumberFormat="1" applyFont="1" applyBorder="1" applyAlignment="1">
      <alignment horizontal="center" vertical="center"/>
    </xf>
    <xf numFmtId="49" fontId="16" fillId="0" borderId="36" xfId="6" applyNumberFormat="1" applyFont="1" applyBorder="1" applyAlignment="1">
      <alignment horizontal="center" vertical="center" wrapText="1"/>
    </xf>
    <xf numFmtId="49" fontId="16" fillId="0" borderId="21" xfId="6" applyNumberFormat="1" applyFont="1" applyBorder="1" applyAlignment="1">
      <alignment horizontal="center" vertical="center"/>
    </xf>
    <xf numFmtId="49" fontId="16" fillId="0" borderId="26" xfId="6" applyNumberFormat="1" applyFont="1" applyBorder="1" applyAlignment="1">
      <alignment horizontal="center" vertical="center" wrapText="1"/>
    </xf>
    <xf numFmtId="49" fontId="16" fillId="0" borderId="0" xfId="6" applyNumberFormat="1" applyFont="1" applyAlignment="1">
      <alignment horizontal="center" vertical="center"/>
    </xf>
    <xf numFmtId="49" fontId="16" fillId="0" borderId="27" xfId="6" applyNumberFormat="1" applyFont="1" applyBorder="1" applyAlignment="1">
      <alignment horizontal="center" vertical="center"/>
    </xf>
    <xf numFmtId="49" fontId="16" fillId="0" borderId="10" xfId="6" applyNumberFormat="1" applyFont="1" applyBorder="1" applyAlignment="1">
      <alignment horizontal="center" vertical="center"/>
    </xf>
    <xf numFmtId="189" fontId="16" fillId="0" borderId="24" xfId="2" applyNumberFormat="1" applyFont="1" applyFill="1" applyBorder="1" applyAlignment="1" applyProtection="1">
      <alignment horizontal="center" vertical="center" wrapText="1"/>
    </xf>
    <xf numFmtId="189" fontId="16" fillId="0" borderId="30" xfId="2" applyNumberFormat="1" applyFont="1" applyFill="1" applyBorder="1" applyAlignment="1" applyProtection="1">
      <alignment horizontal="center" vertical="center" wrapText="1"/>
    </xf>
    <xf numFmtId="189" fontId="16" fillId="0" borderId="25" xfId="2" applyNumberFormat="1" applyFont="1" applyFill="1" applyBorder="1" applyAlignment="1" applyProtection="1">
      <alignment horizontal="center" vertical="center"/>
    </xf>
    <xf numFmtId="0" fontId="4" fillId="7" borderId="36" xfId="0" applyFont="1" applyFill="1" applyBorder="1" applyAlignment="1">
      <alignment horizontal="center" vertical="top" wrapText="1"/>
    </xf>
    <xf numFmtId="0" fontId="4" fillId="7" borderId="21" xfId="0" applyFont="1" applyFill="1" applyBorder="1" applyAlignment="1">
      <alignment horizontal="center" vertical="top" wrapText="1"/>
    </xf>
    <xf numFmtId="0" fontId="4" fillId="7" borderId="22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8" borderId="14" xfId="0" applyFont="1" applyFill="1" applyBorder="1" applyAlignment="1">
      <alignment horizontal="center" vertical="top" wrapText="1"/>
    </xf>
    <xf numFmtId="0" fontId="16" fillId="8" borderId="15" xfId="0" applyFont="1" applyFill="1" applyBorder="1" applyAlignment="1">
      <alignment horizontal="center" vertical="top" wrapText="1"/>
    </xf>
    <xf numFmtId="0" fontId="16" fillId="8" borderId="37" xfId="0" applyFont="1" applyFill="1" applyBorder="1" applyAlignment="1">
      <alignment horizontal="center" vertical="top" wrapText="1"/>
    </xf>
    <xf numFmtId="0" fontId="16" fillId="8" borderId="16" xfId="0" applyFont="1" applyFill="1" applyBorder="1" applyAlignment="1">
      <alignment horizontal="center" vertical="top" wrapText="1"/>
    </xf>
    <xf numFmtId="0" fontId="16" fillId="8" borderId="24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/>
    </xf>
    <xf numFmtId="49" fontId="16" fillId="0" borderId="30" xfId="6" applyNumberFormat="1" applyFont="1" applyBorder="1" applyAlignment="1">
      <alignment horizontal="center" vertical="top" wrapText="1"/>
    </xf>
    <xf numFmtId="49" fontId="16" fillId="0" borderId="25" xfId="6" applyNumberFormat="1" applyFont="1" applyBorder="1" applyAlignment="1">
      <alignment horizontal="center" vertical="top" wrapText="1"/>
    </xf>
    <xf numFmtId="49" fontId="19" fillId="0" borderId="0" xfId="6" applyNumberFormat="1" applyFont="1" applyAlignment="1">
      <alignment horizontal="center" vertical="center"/>
    </xf>
    <xf numFmtId="0" fontId="4" fillId="7" borderId="14" xfId="0" applyFont="1" applyFill="1" applyBorder="1" applyAlignment="1">
      <alignment horizontal="center" vertical="top" wrapText="1"/>
    </xf>
    <xf numFmtId="0" fontId="4" fillId="7" borderId="15" xfId="0" applyFont="1" applyFill="1" applyBorder="1" applyAlignment="1">
      <alignment horizontal="center" vertical="top" wrapText="1"/>
    </xf>
    <xf numFmtId="0" fontId="4" fillId="7" borderId="37" xfId="0" applyFont="1" applyFill="1" applyBorder="1" applyAlignment="1">
      <alignment horizontal="center" vertical="top" wrapText="1"/>
    </xf>
    <xf numFmtId="49" fontId="16" fillId="0" borderId="24" xfId="6" applyNumberFormat="1" applyFont="1" applyBorder="1" applyAlignment="1">
      <alignment horizontal="center" wrapText="1"/>
    </xf>
    <xf numFmtId="49" fontId="16" fillId="0" borderId="30" xfId="6" applyNumberFormat="1" applyFont="1" applyBorder="1" applyAlignment="1">
      <alignment horizontal="center" wrapText="1"/>
    </xf>
    <xf numFmtId="0" fontId="16" fillId="8" borderId="22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0" fontId="16" fillId="8" borderId="36" xfId="0" applyFont="1" applyFill="1" applyBorder="1" applyAlignment="1">
      <alignment horizontal="center" vertical="top" wrapText="1"/>
    </xf>
    <xf numFmtId="0" fontId="16" fillId="8" borderId="21" xfId="0" applyFont="1" applyFill="1" applyBorder="1" applyAlignment="1">
      <alignment horizontal="center" vertical="top" wrapText="1"/>
    </xf>
    <xf numFmtId="0" fontId="16" fillId="8" borderId="22" xfId="0" applyFont="1" applyFill="1" applyBorder="1" applyAlignment="1">
      <alignment horizontal="center" vertical="top" wrapText="1"/>
    </xf>
    <xf numFmtId="17" fontId="16" fillId="8" borderId="14" xfId="0" applyNumberFormat="1" applyFont="1" applyFill="1" applyBorder="1" applyAlignment="1">
      <alignment horizontal="center" vertical="top" wrapText="1"/>
    </xf>
    <xf numFmtId="17" fontId="16" fillId="8" borderId="37" xfId="0" applyNumberFormat="1" applyFont="1" applyFill="1" applyBorder="1" applyAlignment="1">
      <alignment horizontal="center" vertical="top" wrapText="1"/>
    </xf>
    <xf numFmtId="0" fontId="4" fillId="8" borderId="24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189" fontId="4" fillId="0" borderId="0" xfId="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3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</cellXfs>
  <cellStyles count="8">
    <cellStyle name="Hyperlink" xfId="1" builtinId="8"/>
    <cellStyle name="Normal 2" xfId="7" xr:uid="{BB226C0D-807C-4B83-B005-3A3D0E368D4F}"/>
    <cellStyle name="เครื่องหมายจุลภาค_แผนดำเนินงานและใช้จ่าย ปี54 จิรวิทย์" xfId="2" xr:uid="{00000000-0005-0000-0000-000001000000}"/>
    <cellStyle name="เครื่องหมายสกุลเงิน_แผนดำเนินงานและใช้จ่าย ปี54 จิรวิทย์" xfId="3" xr:uid="{00000000-0005-0000-0000-000002000000}"/>
    <cellStyle name="จุลภาค" xfId="4" builtinId="3"/>
    <cellStyle name="จุลภาค 2" xfId="5" xr:uid="{00000000-0005-0000-0000-000004000000}"/>
    <cellStyle name="ปกติ" xfId="0" builtinId="0"/>
    <cellStyle name="ปกติ_แผนดำเนินงานและใช้จ่าย ปี54 จิรวิทย์" xfId="6" xr:uid="{00000000-0005-0000-0000-000006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7661" name="AutoShape 1">
          <a:extLst>
            <a:ext uri="{FF2B5EF4-FFF2-40B4-BE49-F238E27FC236}">
              <a16:creationId xmlns:a16="http://schemas.microsoft.com/office/drawing/2014/main" id="{C3E6D6C7-5A18-4C1C-A956-8492709A5517}"/>
            </a:ext>
          </a:extLst>
        </xdr:cNvPr>
        <xdr:cNvSpPr>
          <a:spLocks/>
        </xdr:cNvSpPr>
      </xdr:nvSpPr>
      <xdr:spPr bwMode="auto">
        <a:xfrm>
          <a:off x="1874520" y="5715000"/>
          <a:ext cx="0" cy="0"/>
        </a:xfrm>
        <a:prstGeom prst="rightBrace">
          <a:avLst>
            <a:gd name="adj1" fmla="val -2147483648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7662" name="AutoShape 2">
          <a:extLst>
            <a:ext uri="{FF2B5EF4-FFF2-40B4-BE49-F238E27FC236}">
              <a16:creationId xmlns:a16="http://schemas.microsoft.com/office/drawing/2014/main" id="{90137A16-AA0D-4EDD-B984-EFB6013DE924}"/>
            </a:ext>
          </a:extLst>
        </xdr:cNvPr>
        <xdr:cNvSpPr>
          <a:spLocks/>
        </xdr:cNvSpPr>
      </xdr:nvSpPr>
      <xdr:spPr bwMode="auto">
        <a:xfrm>
          <a:off x="1874520" y="5715000"/>
          <a:ext cx="0" cy="0"/>
        </a:xfrm>
        <a:prstGeom prst="rightBrace">
          <a:avLst>
            <a:gd name="adj1" fmla="val -2147483648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7663" name="AutoShape 3">
          <a:extLst>
            <a:ext uri="{FF2B5EF4-FFF2-40B4-BE49-F238E27FC236}">
              <a16:creationId xmlns:a16="http://schemas.microsoft.com/office/drawing/2014/main" id="{8C527BAF-82B7-43B5-A20D-3CF64B93A161}"/>
            </a:ext>
          </a:extLst>
        </xdr:cNvPr>
        <xdr:cNvSpPr>
          <a:spLocks/>
        </xdr:cNvSpPr>
      </xdr:nvSpPr>
      <xdr:spPr bwMode="auto">
        <a:xfrm>
          <a:off x="1874520" y="5715000"/>
          <a:ext cx="0" cy="0"/>
        </a:xfrm>
        <a:prstGeom prst="rightBrace">
          <a:avLst>
            <a:gd name="adj1" fmla="val -2147483648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17664" name="AutoShape 4">
          <a:extLst>
            <a:ext uri="{FF2B5EF4-FFF2-40B4-BE49-F238E27FC236}">
              <a16:creationId xmlns:a16="http://schemas.microsoft.com/office/drawing/2014/main" id="{9F54F531-19A7-497C-B25D-AAD3EF510A64}"/>
            </a:ext>
          </a:extLst>
        </xdr:cNvPr>
        <xdr:cNvSpPr>
          <a:spLocks/>
        </xdr:cNvSpPr>
      </xdr:nvSpPr>
      <xdr:spPr bwMode="auto">
        <a:xfrm>
          <a:off x="1874520" y="5715000"/>
          <a:ext cx="0" cy="0"/>
        </a:xfrm>
        <a:prstGeom prst="rightBrace">
          <a:avLst>
            <a:gd name="adj1" fmla="val -2147483648"/>
            <a:gd name="adj2" fmla="val 5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plan30@doae.go.t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R28"/>
  <sheetViews>
    <sheetView view="pageBreakPreview" zoomScaleNormal="55" zoomScaleSheetLayoutView="100" workbookViewId="0">
      <selection activeCell="B15" sqref="B15:B25"/>
    </sheetView>
  </sheetViews>
  <sheetFormatPr defaultColWidth="9.109375" defaultRowHeight="21"/>
  <cols>
    <col min="1" max="1" width="4.109375" style="1" customWidth="1"/>
    <col min="2" max="2" width="39.44140625" style="1" customWidth="1"/>
    <col min="3" max="3" width="10.5546875" style="82" customWidth="1"/>
    <col min="4" max="4" width="12.5546875" style="1" customWidth="1"/>
    <col min="5" max="5" width="11.5546875" style="82" customWidth="1"/>
    <col min="6" max="17" width="4.88671875" style="1" customWidth="1"/>
    <col min="18" max="18" width="12.109375" style="1" customWidth="1"/>
    <col min="19" max="16384" width="9.109375" style="1"/>
  </cols>
  <sheetData>
    <row r="1" spans="1:18">
      <c r="A1" s="1087" t="s">
        <v>16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</row>
    <row r="2" spans="1:18">
      <c r="A2" s="1087" t="s">
        <v>159</v>
      </c>
      <c r="B2" s="1087"/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</row>
    <row r="3" spans="1:18">
      <c r="A3" s="1092" t="s">
        <v>160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</row>
    <row r="4" spans="1:18" ht="21" customHeight="1">
      <c r="A4" s="1088" t="s">
        <v>17</v>
      </c>
      <c r="B4" s="1089"/>
      <c r="C4" s="125"/>
      <c r="D4" s="126"/>
      <c r="E4" s="135"/>
      <c r="F4" s="1093" t="s">
        <v>43</v>
      </c>
      <c r="G4" s="1094"/>
      <c r="H4" s="1094"/>
      <c r="I4" s="1094"/>
      <c r="J4" s="1094"/>
      <c r="K4" s="1094"/>
      <c r="L4" s="1094"/>
      <c r="M4" s="1094"/>
      <c r="N4" s="1094"/>
      <c r="O4" s="1094"/>
      <c r="P4" s="1094"/>
      <c r="Q4" s="1095"/>
      <c r="R4" s="125"/>
    </row>
    <row r="5" spans="1:18" ht="21" customHeight="1">
      <c r="A5" s="1090"/>
      <c r="B5" s="1091"/>
      <c r="C5" s="127" t="s">
        <v>1</v>
      </c>
      <c r="D5" s="127" t="s">
        <v>2</v>
      </c>
      <c r="E5" s="127" t="s">
        <v>20</v>
      </c>
      <c r="F5" s="1096" t="s">
        <v>133</v>
      </c>
      <c r="G5" s="1096"/>
      <c r="H5" s="1096"/>
      <c r="I5" s="1096" t="s">
        <v>134</v>
      </c>
      <c r="J5" s="1096"/>
      <c r="K5" s="1096"/>
      <c r="L5" s="1096" t="s">
        <v>135</v>
      </c>
      <c r="M5" s="1096"/>
      <c r="N5" s="1096"/>
      <c r="O5" s="1096" t="s">
        <v>136</v>
      </c>
      <c r="P5" s="1096"/>
      <c r="Q5" s="1096"/>
      <c r="R5" s="123" t="s">
        <v>3</v>
      </c>
    </row>
    <row r="6" spans="1:18" ht="21" customHeight="1">
      <c r="A6" s="121"/>
      <c r="B6" s="123" t="s">
        <v>67</v>
      </c>
      <c r="C6" s="123" t="s">
        <v>68</v>
      </c>
      <c r="D6" s="127" t="s">
        <v>18</v>
      </c>
      <c r="E6" s="128" t="s">
        <v>19</v>
      </c>
      <c r="F6" s="129" t="s">
        <v>4</v>
      </c>
      <c r="G6" s="125" t="s">
        <v>5</v>
      </c>
      <c r="H6" s="125" t="s">
        <v>6</v>
      </c>
      <c r="I6" s="125" t="s">
        <v>7</v>
      </c>
      <c r="J6" s="125" t="s">
        <v>8</v>
      </c>
      <c r="K6" s="125" t="s">
        <v>9</v>
      </c>
      <c r="L6" s="125" t="s">
        <v>10</v>
      </c>
      <c r="M6" s="125" t="s">
        <v>11</v>
      </c>
      <c r="N6" s="125" t="s">
        <v>12</v>
      </c>
      <c r="O6" s="125" t="s">
        <v>13</v>
      </c>
      <c r="P6" s="125" t="s">
        <v>14</v>
      </c>
      <c r="Q6" s="125" t="s">
        <v>15</v>
      </c>
      <c r="R6" s="130" t="s">
        <v>71</v>
      </c>
    </row>
    <row r="7" spans="1:18" ht="21" customHeight="1">
      <c r="A7" s="122"/>
      <c r="B7" s="134"/>
      <c r="C7" s="136"/>
      <c r="D7" s="131" t="s">
        <v>69</v>
      </c>
      <c r="E7" s="132" t="s">
        <v>70</v>
      </c>
      <c r="F7" s="133">
        <v>58</v>
      </c>
      <c r="G7" s="133">
        <v>58</v>
      </c>
      <c r="H7" s="133">
        <v>58</v>
      </c>
      <c r="I7" s="133">
        <v>59</v>
      </c>
      <c r="J7" s="133">
        <v>59</v>
      </c>
      <c r="K7" s="133">
        <v>59</v>
      </c>
      <c r="L7" s="133">
        <v>59</v>
      </c>
      <c r="M7" s="133">
        <v>59</v>
      </c>
      <c r="N7" s="133">
        <v>59</v>
      </c>
      <c r="O7" s="133">
        <v>59</v>
      </c>
      <c r="P7" s="133">
        <v>59</v>
      </c>
      <c r="Q7" s="133">
        <v>59</v>
      </c>
      <c r="R7" s="124"/>
    </row>
    <row r="8" spans="1:18">
      <c r="A8" s="14" t="s">
        <v>42</v>
      </c>
      <c r="B8" s="2" t="s">
        <v>41</v>
      </c>
      <c r="C8" s="60"/>
      <c r="D8" s="61">
        <f>SUM(D11:D18)</f>
        <v>455800</v>
      </c>
      <c r="E8" s="60"/>
      <c r="F8" s="62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s="10" customFormat="1">
      <c r="A9" s="12" t="s">
        <v>72</v>
      </c>
      <c r="B9" s="3" t="s">
        <v>54</v>
      </c>
      <c r="C9" s="64"/>
      <c r="D9" s="61">
        <f>SUM(D11:D14)</f>
        <v>315800</v>
      </c>
      <c r="E9" s="64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>
      <c r="A10" s="11"/>
      <c r="B10" s="4" t="s">
        <v>73</v>
      </c>
      <c r="C10" s="65"/>
      <c r="D10" s="4"/>
      <c r="E10" s="65"/>
      <c r="F10" s="66"/>
      <c r="G10" s="66"/>
      <c r="H10" s="66"/>
      <c r="I10" s="66"/>
      <c r="J10" s="66"/>
      <c r="K10" s="67"/>
      <c r="L10" s="68"/>
      <c r="M10" s="66"/>
      <c r="N10" s="66"/>
      <c r="O10" s="66"/>
      <c r="P10" s="66"/>
      <c r="Q10" s="66"/>
      <c r="R10" s="69"/>
    </row>
    <row r="11" spans="1:18">
      <c r="A11" s="11"/>
      <c r="B11" s="4" t="s">
        <v>74</v>
      </c>
      <c r="C11" s="65" t="s">
        <v>85</v>
      </c>
      <c r="D11" s="70">
        <v>60000</v>
      </c>
      <c r="E11" s="65" t="s">
        <v>24</v>
      </c>
      <c r="F11" s="71"/>
      <c r="G11" s="71"/>
      <c r="H11" s="71"/>
      <c r="I11" s="71"/>
      <c r="J11" s="71"/>
      <c r="K11" s="70">
        <v>6</v>
      </c>
      <c r="L11" s="70">
        <v>6</v>
      </c>
      <c r="M11" s="71"/>
      <c r="N11" s="71"/>
      <c r="O11" s="71"/>
      <c r="P11" s="71"/>
      <c r="Q11" s="71"/>
      <c r="R11" s="5" t="s">
        <v>26</v>
      </c>
    </row>
    <row r="12" spans="1:18" ht="24.75" customHeight="1">
      <c r="A12" s="11"/>
      <c r="B12" s="4" t="s">
        <v>75</v>
      </c>
      <c r="C12" s="65" t="s">
        <v>90</v>
      </c>
      <c r="D12" s="70">
        <v>240000</v>
      </c>
      <c r="E12" s="65" t="s">
        <v>25</v>
      </c>
      <c r="F12" s="71"/>
      <c r="G12" s="70">
        <v>600</v>
      </c>
      <c r="H12" s="70">
        <v>600</v>
      </c>
      <c r="I12" s="71"/>
      <c r="J12" s="71"/>
      <c r="K12" s="120"/>
      <c r="M12" s="71"/>
      <c r="N12" s="71"/>
      <c r="O12" s="71"/>
      <c r="P12" s="71"/>
      <c r="Q12" s="71"/>
      <c r="R12" s="5" t="s">
        <v>27</v>
      </c>
    </row>
    <row r="13" spans="1:18">
      <c r="A13" s="11"/>
      <c r="B13" s="4" t="s">
        <v>76</v>
      </c>
      <c r="C13" s="65"/>
      <c r="D13" s="4"/>
      <c r="E13" s="65"/>
      <c r="F13" s="71"/>
      <c r="G13" s="71"/>
      <c r="H13" s="71"/>
      <c r="I13" s="71"/>
      <c r="J13" s="71"/>
      <c r="K13" s="72"/>
      <c r="L13" s="73"/>
      <c r="M13" s="71"/>
      <c r="N13" s="71"/>
      <c r="O13" s="71"/>
      <c r="P13" s="71"/>
      <c r="Q13" s="71"/>
      <c r="R13" s="5"/>
    </row>
    <row r="14" spans="1:18">
      <c r="A14" s="11"/>
      <c r="B14" s="4" t="s">
        <v>77</v>
      </c>
      <c r="C14" s="65" t="s">
        <v>91</v>
      </c>
      <c r="D14" s="70">
        <v>15800</v>
      </c>
      <c r="E14" s="65" t="s">
        <v>28</v>
      </c>
      <c r="F14" s="71"/>
      <c r="G14" s="71"/>
      <c r="H14" s="70">
        <v>250</v>
      </c>
      <c r="I14" s="71"/>
      <c r="J14" s="71"/>
      <c r="K14" s="72"/>
      <c r="L14" s="72"/>
      <c r="M14" s="71"/>
      <c r="N14" s="71"/>
      <c r="O14" s="71"/>
      <c r="P14" s="71"/>
      <c r="Q14" s="71"/>
      <c r="R14" s="5" t="s">
        <v>29</v>
      </c>
    </row>
    <row r="15" spans="1:18" s="10" customFormat="1">
      <c r="A15" s="12" t="s">
        <v>78</v>
      </c>
      <c r="B15" s="3" t="s">
        <v>55</v>
      </c>
      <c r="C15" s="64"/>
      <c r="D15" s="6"/>
      <c r="E15" s="64"/>
      <c r="F15" s="1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2.5" customHeight="1">
      <c r="A16" s="11"/>
      <c r="B16" s="4" t="s">
        <v>79</v>
      </c>
      <c r="C16" s="65" t="s">
        <v>92</v>
      </c>
      <c r="D16" s="70">
        <v>100000</v>
      </c>
      <c r="E16" s="65" t="s">
        <v>49</v>
      </c>
      <c r="F16" s="5"/>
      <c r="G16" s="4"/>
      <c r="H16" s="4"/>
      <c r="I16" s="4"/>
      <c r="J16" s="4"/>
      <c r="K16" s="4"/>
      <c r="L16" s="4"/>
      <c r="M16" s="4"/>
      <c r="N16" s="70">
        <v>500</v>
      </c>
      <c r="O16" s="4"/>
      <c r="P16" s="4"/>
      <c r="Q16" s="4"/>
      <c r="R16" s="4" t="s">
        <v>52</v>
      </c>
    </row>
    <row r="17" spans="1:18" s="10" customFormat="1">
      <c r="A17" s="12" t="s">
        <v>80</v>
      </c>
      <c r="B17" s="3" t="s">
        <v>57</v>
      </c>
      <c r="C17" s="64"/>
      <c r="D17" s="6"/>
      <c r="E17" s="64"/>
      <c r="F17" s="1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>
      <c r="A18" s="11"/>
      <c r="B18" s="4" t="s">
        <v>156</v>
      </c>
      <c r="C18" s="65" t="s">
        <v>93</v>
      </c>
      <c r="D18" s="70">
        <v>40000</v>
      </c>
      <c r="E18" s="65" t="s">
        <v>23</v>
      </c>
      <c r="F18" s="5"/>
      <c r="G18" s="4"/>
      <c r="H18" s="4"/>
      <c r="I18" s="4"/>
      <c r="J18" s="4"/>
      <c r="K18" s="4"/>
      <c r="L18" s="4"/>
      <c r="M18" s="70">
        <v>200</v>
      </c>
      <c r="N18" s="4"/>
      <c r="O18" s="4"/>
      <c r="P18" s="4"/>
      <c r="Q18" s="4"/>
      <c r="R18" s="4" t="s">
        <v>29</v>
      </c>
    </row>
    <row r="19" spans="1:18">
      <c r="A19" s="12" t="s">
        <v>45</v>
      </c>
      <c r="B19" s="6" t="s">
        <v>44</v>
      </c>
      <c r="C19" s="65"/>
      <c r="D19" s="74">
        <f>SUM(D20:D21)</f>
        <v>180000</v>
      </c>
      <c r="E19" s="6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>
      <c r="A20" s="11"/>
      <c r="B20" s="4" t="s">
        <v>81</v>
      </c>
      <c r="C20" s="65" t="s">
        <v>83</v>
      </c>
      <c r="D20" s="70">
        <v>180000</v>
      </c>
      <c r="E20" s="65" t="s">
        <v>30</v>
      </c>
      <c r="F20" s="5"/>
      <c r="G20" s="4"/>
      <c r="H20" s="4"/>
      <c r="I20" s="70">
        <v>1</v>
      </c>
      <c r="J20" s="4"/>
      <c r="K20" s="4"/>
      <c r="L20" s="4"/>
      <c r="M20" s="4"/>
      <c r="N20" s="4"/>
      <c r="O20" s="4"/>
      <c r="P20" s="4"/>
      <c r="Q20" s="4"/>
      <c r="R20" s="4" t="s">
        <v>31</v>
      </c>
    </row>
    <row r="21" spans="1:18">
      <c r="A21" s="11"/>
      <c r="B21" s="4" t="s">
        <v>82</v>
      </c>
      <c r="C21" s="65" t="s">
        <v>94</v>
      </c>
      <c r="D21" s="75" t="s">
        <v>48</v>
      </c>
      <c r="E21" s="65" t="s">
        <v>30</v>
      </c>
      <c r="F21" s="5"/>
      <c r="G21" s="4"/>
      <c r="H21" s="70">
        <v>20</v>
      </c>
      <c r="I21" s="4"/>
      <c r="J21" s="4"/>
      <c r="K21" s="4"/>
      <c r="L21" s="120"/>
      <c r="M21" s="4"/>
      <c r="N21" s="4"/>
      <c r="O21" s="4"/>
      <c r="P21" s="4"/>
      <c r="Q21" s="4"/>
      <c r="R21" s="4" t="s">
        <v>31</v>
      </c>
    </row>
    <row r="22" spans="1:18">
      <c r="A22" s="12" t="s">
        <v>47</v>
      </c>
      <c r="B22" s="6" t="s">
        <v>46</v>
      </c>
      <c r="C22" s="65"/>
      <c r="D22" s="70">
        <f>SUM(D23:D25)</f>
        <v>62000</v>
      </c>
      <c r="E22" s="65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11"/>
      <c r="B23" s="76" t="s">
        <v>84</v>
      </c>
      <c r="C23" s="77" t="s">
        <v>95</v>
      </c>
      <c r="D23" s="70">
        <v>50000</v>
      </c>
      <c r="E23" s="65" t="s">
        <v>50</v>
      </c>
      <c r="F23" s="5"/>
      <c r="G23" s="4"/>
      <c r="H23" s="4"/>
      <c r="I23" s="4"/>
      <c r="J23" s="4"/>
      <c r="K23" s="4"/>
      <c r="L23" s="78">
        <v>2000</v>
      </c>
      <c r="M23" s="78">
        <v>3000</v>
      </c>
      <c r="N23" s="4"/>
      <c r="O23" s="4"/>
      <c r="P23" s="4"/>
      <c r="Q23" s="4"/>
      <c r="R23" s="4" t="s">
        <v>52</v>
      </c>
    </row>
    <row r="24" spans="1:18">
      <c r="A24" s="11"/>
      <c r="B24" s="4" t="s">
        <v>86</v>
      </c>
      <c r="C24" s="65" t="s">
        <v>87</v>
      </c>
      <c r="D24" s="75" t="s">
        <v>32</v>
      </c>
      <c r="E24" s="65"/>
      <c r="F24" s="5"/>
      <c r="G24" s="70">
        <v>1</v>
      </c>
      <c r="H24" s="4"/>
      <c r="I24" s="4"/>
      <c r="J24" s="4"/>
      <c r="K24" s="70">
        <v>1</v>
      </c>
      <c r="L24" s="4"/>
      <c r="M24" s="4"/>
      <c r="N24" s="4"/>
      <c r="O24" s="70">
        <v>1</v>
      </c>
      <c r="P24" s="4"/>
      <c r="Q24" s="4"/>
      <c r="R24" s="4" t="s">
        <v>29</v>
      </c>
    </row>
    <row r="25" spans="1:18">
      <c r="A25" s="13"/>
      <c r="B25" s="7" t="s">
        <v>88</v>
      </c>
      <c r="C25" s="79" t="s">
        <v>89</v>
      </c>
      <c r="D25" s="80">
        <v>12000</v>
      </c>
      <c r="E25" s="79" t="s">
        <v>51</v>
      </c>
      <c r="F25" s="8"/>
      <c r="G25" s="7"/>
      <c r="H25" s="7"/>
      <c r="I25" s="7"/>
      <c r="J25" s="7"/>
      <c r="K25" s="7"/>
      <c r="L25" s="7"/>
      <c r="M25" s="7"/>
      <c r="N25" s="80">
        <v>5</v>
      </c>
      <c r="O25" s="7"/>
      <c r="P25" s="7"/>
      <c r="Q25" s="7"/>
      <c r="R25" s="7" t="s">
        <v>31</v>
      </c>
    </row>
    <row r="26" spans="1:18">
      <c r="B26" s="9"/>
      <c r="C26" s="81"/>
      <c r="D26" s="9"/>
      <c r="E26" s="8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>
      <c r="B27" s="9"/>
      <c r="C27" s="81"/>
      <c r="D27" s="9"/>
      <c r="E27" s="8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>
      <c r="B28" s="9"/>
      <c r="C28" s="81"/>
      <c r="D28" s="9"/>
      <c r="E28" s="8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</sheetData>
  <mergeCells count="9">
    <mergeCell ref="A1:R1"/>
    <mergeCell ref="A4:B5"/>
    <mergeCell ref="A2:R2"/>
    <mergeCell ref="A3:R3"/>
    <mergeCell ref="F4:Q4"/>
    <mergeCell ref="F5:H5"/>
    <mergeCell ref="I5:K5"/>
    <mergeCell ref="L5:N5"/>
    <mergeCell ref="O5:Q5"/>
  </mergeCells>
  <phoneticPr fontId="0" type="noConversion"/>
  <pageMargins left="0.42" right="0.25" top="0.3" bottom="0.23" header="0.22" footer="0.16"/>
  <pageSetup paperSize="9" scale="95" orientation="landscape" blackAndWhite="1" horizontalDpi="1200" verticalDpi="1200" r:id="rId1"/>
  <headerFooter alignWithMargins="0"/>
  <ignoredErrors>
    <ignoredError sqref="B7:C7 D6:E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AD159"/>
  <sheetViews>
    <sheetView topLeftCell="A64" zoomScale="90" zoomScaleNormal="90" workbookViewId="0">
      <selection activeCell="AC60" sqref="AC60"/>
    </sheetView>
  </sheetViews>
  <sheetFormatPr defaultRowHeight="13.8"/>
  <cols>
    <col min="1" max="1" width="53.33203125" style="83" customWidth="1"/>
    <col min="2" max="2" width="7" style="83" customWidth="1"/>
    <col min="3" max="3" width="8.88671875" style="83"/>
    <col min="4" max="4" width="9.109375" style="83" customWidth="1"/>
    <col min="5" max="5" width="4" style="83" customWidth="1"/>
    <col min="6" max="6" width="3.88671875" style="83" customWidth="1"/>
    <col min="7" max="7" width="4.21875" style="83" customWidth="1"/>
    <col min="8" max="8" width="6" style="83" customWidth="1"/>
    <col min="9" max="9" width="4.6640625" style="83" customWidth="1"/>
    <col min="10" max="10" width="6" style="83" customWidth="1"/>
    <col min="11" max="11" width="5.109375" style="83" customWidth="1"/>
    <col min="12" max="12" width="6.33203125" style="83" customWidth="1"/>
    <col min="13" max="13" width="4.44140625" style="83" customWidth="1"/>
    <col min="14" max="14" width="6" style="83" customWidth="1"/>
    <col min="15" max="15" width="4.6640625" style="83" customWidth="1"/>
    <col min="16" max="16" width="5.44140625" style="83" customWidth="1"/>
    <col min="17" max="17" width="5.109375" style="83" customWidth="1"/>
    <col min="18" max="18" width="5.88671875" style="83" customWidth="1"/>
    <col min="19" max="19" width="3.88671875" style="83" customWidth="1"/>
    <col min="20" max="20" width="5.88671875" style="83" customWidth="1"/>
    <col min="21" max="21" width="4.44140625" style="83" customWidth="1"/>
    <col min="22" max="22" width="6.44140625" style="83" customWidth="1"/>
    <col min="23" max="23" width="3.88671875" style="83" customWidth="1"/>
    <col min="24" max="24" width="5.109375" style="83" customWidth="1"/>
    <col min="25" max="26" width="4.33203125" style="83" customWidth="1"/>
    <col min="27" max="28" width="3.88671875" style="83" customWidth="1"/>
    <col min="29" max="29" width="12.88671875" style="83" customWidth="1"/>
    <col min="30" max="16384" width="8.88671875" style="83"/>
  </cols>
  <sheetData>
    <row r="1" spans="1:29" ht="25.8">
      <c r="A1" s="1127" t="s">
        <v>849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7"/>
      <c r="Q1" s="1127"/>
      <c r="R1" s="1127"/>
      <c r="S1" s="1127"/>
      <c r="T1" s="1127"/>
      <c r="U1" s="1127"/>
      <c r="V1" s="1127"/>
      <c r="W1" s="1127"/>
      <c r="X1" s="1127"/>
      <c r="Y1" s="1127"/>
      <c r="Z1" s="1127"/>
      <c r="AA1" s="1127"/>
      <c r="AB1" s="1127"/>
      <c r="AC1" s="1127"/>
    </row>
    <row r="2" spans="1:29" ht="25.8">
      <c r="A2" s="1127" t="s">
        <v>172</v>
      </c>
      <c r="B2" s="1127"/>
      <c r="C2" s="1127"/>
      <c r="D2" s="1127"/>
      <c r="E2" s="1127"/>
      <c r="F2" s="1127"/>
      <c r="G2" s="1127"/>
      <c r="H2" s="1127"/>
      <c r="I2" s="1127"/>
      <c r="J2" s="1127"/>
      <c r="K2" s="1127"/>
      <c r="L2" s="1127"/>
      <c r="M2" s="1127"/>
      <c r="N2" s="1127"/>
      <c r="O2" s="1127"/>
      <c r="P2" s="1127"/>
      <c r="Q2" s="1127"/>
      <c r="R2" s="1127"/>
      <c r="S2" s="1127"/>
      <c r="T2" s="1127"/>
      <c r="U2" s="1127"/>
      <c r="V2" s="1127"/>
      <c r="W2" s="1127"/>
      <c r="X2" s="1127"/>
      <c r="Y2" s="1127"/>
      <c r="Z2" s="1127"/>
      <c r="AA2" s="1127"/>
      <c r="AB2" s="1127"/>
      <c r="AC2" s="1127"/>
    </row>
    <row r="3" spans="1:29" s="160" customFormat="1" ht="18">
      <c r="A3" s="1142"/>
      <c r="B3" s="167"/>
      <c r="C3" s="162"/>
      <c r="D3" s="162"/>
      <c r="E3" s="1144" t="s">
        <v>165</v>
      </c>
      <c r="F3" s="1145"/>
      <c r="G3" s="1145"/>
      <c r="H3" s="1145"/>
      <c r="I3" s="1145"/>
      <c r="J3" s="1145"/>
      <c r="K3" s="1145"/>
      <c r="L3" s="1145"/>
      <c r="M3" s="1145"/>
      <c r="N3" s="1145"/>
      <c r="O3" s="1145"/>
      <c r="P3" s="1145"/>
      <c r="Q3" s="1145"/>
      <c r="R3" s="1145"/>
      <c r="S3" s="1145"/>
      <c r="T3" s="1145"/>
      <c r="U3" s="1145"/>
      <c r="V3" s="1145"/>
      <c r="W3" s="1145"/>
      <c r="X3" s="1145"/>
      <c r="Y3" s="1145"/>
      <c r="Z3" s="1145"/>
      <c r="AA3" s="1145"/>
      <c r="AB3" s="1146"/>
      <c r="AC3" s="167"/>
    </row>
    <row r="4" spans="1:29" s="160" customFormat="1" ht="21.9" customHeight="1">
      <c r="A4" s="1143"/>
      <c r="B4" s="439" t="s">
        <v>166</v>
      </c>
      <c r="C4" s="440" t="s">
        <v>2</v>
      </c>
      <c r="D4" s="163" t="s">
        <v>20</v>
      </c>
      <c r="E4" s="1131" t="s">
        <v>133</v>
      </c>
      <c r="F4" s="1131"/>
      <c r="G4" s="1131"/>
      <c r="H4" s="1131"/>
      <c r="I4" s="1131"/>
      <c r="J4" s="1131"/>
      <c r="K4" s="1131" t="s">
        <v>134</v>
      </c>
      <c r="L4" s="1131"/>
      <c r="M4" s="1131"/>
      <c r="N4" s="1131"/>
      <c r="O4" s="1131"/>
      <c r="P4" s="1131"/>
      <c r="Q4" s="1128" t="s">
        <v>135</v>
      </c>
      <c r="R4" s="1129"/>
      <c r="S4" s="1129"/>
      <c r="T4" s="1129"/>
      <c r="U4" s="1129"/>
      <c r="V4" s="1130"/>
      <c r="W4" s="1128" t="s">
        <v>136</v>
      </c>
      <c r="X4" s="1129"/>
      <c r="Y4" s="1129"/>
      <c r="Z4" s="1129"/>
      <c r="AA4" s="1129"/>
      <c r="AB4" s="1130"/>
      <c r="AC4" s="490" t="s">
        <v>3</v>
      </c>
    </row>
    <row r="5" spans="1:29" s="160" customFormat="1" ht="21" customHeight="1">
      <c r="A5" s="492"/>
      <c r="B5" s="165" t="s">
        <v>149</v>
      </c>
      <c r="C5" s="163" t="s">
        <v>18</v>
      </c>
      <c r="D5" s="166" t="s">
        <v>19</v>
      </c>
      <c r="E5" s="1147" t="s">
        <v>492</v>
      </c>
      <c r="F5" s="1130"/>
      <c r="G5" s="1147" t="s">
        <v>493</v>
      </c>
      <c r="H5" s="1130"/>
      <c r="I5" s="1128" t="s">
        <v>494</v>
      </c>
      <c r="J5" s="1130"/>
      <c r="K5" s="1128" t="s">
        <v>495</v>
      </c>
      <c r="L5" s="1130"/>
      <c r="M5" s="1147" t="s">
        <v>496</v>
      </c>
      <c r="N5" s="1148"/>
      <c r="O5" s="1147" t="s">
        <v>497</v>
      </c>
      <c r="P5" s="1148"/>
      <c r="Q5" s="1147" t="s">
        <v>498</v>
      </c>
      <c r="R5" s="1148"/>
      <c r="S5" s="1147" t="s">
        <v>499</v>
      </c>
      <c r="T5" s="1148"/>
      <c r="U5" s="1147" t="s">
        <v>500</v>
      </c>
      <c r="V5" s="1148"/>
      <c r="W5" s="1147" t="s">
        <v>501</v>
      </c>
      <c r="X5" s="1148"/>
      <c r="Y5" s="1147" t="s">
        <v>502</v>
      </c>
      <c r="Z5" s="1148"/>
      <c r="AA5" s="1147" t="s">
        <v>503</v>
      </c>
      <c r="AB5" s="1148"/>
      <c r="AC5" s="490" t="s">
        <v>71</v>
      </c>
    </row>
    <row r="6" spans="1:29" s="160" customFormat="1" ht="18">
      <c r="A6" s="193" t="s">
        <v>67</v>
      </c>
      <c r="B6" s="193" t="s">
        <v>68</v>
      </c>
      <c r="C6" s="168" t="s">
        <v>69</v>
      </c>
      <c r="D6" s="169" t="s">
        <v>70</v>
      </c>
      <c r="E6" s="441" t="s">
        <v>149</v>
      </c>
      <c r="F6" s="170" t="s">
        <v>150</v>
      </c>
      <c r="G6" s="169" t="s">
        <v>149</v>
      </c>
      <c r="H6" s="170" t="s">
        <v>150</v>
      </c>
      <c r="I6" s="169" t="s">
        <v>149</v>
      </c>
      <c r="J6" s="170" t="s">
        <v>150</v>
      </c>
      <c r="K6" s="441" t="s">
        <v>149</v>
      </c>
      <c r="L6" s="170" t="s">
        <v>150</v>
      </c>
      <c r="M6" s="169" t="s">
        <v>149</v>
      </c>
      <c r="N6" s="170" t="s">
        <v>150</v>
      </c>
      <c r="O6" s="169" t="s">
        <v>149</v>
      </c>
      <c r="P6" s="170" t="s">
        <v>150</v>
      </c>
      <c r="Q6" s="441" t="s">
        <v>149</v>
      </c>
      <c r="R6" s="170" t="s">
        <v>150</v>
      </c>
      <c r="S6" s="169" t="s">
        <v>149</v>
      </c>
      <c r="T6" s="170" t="s">
        <v>150</v>
      </c>
      <c r="U6" s="169" t="s">
        <v>149</v>
      </c>
      <c r="V6" s="170" t="s">
        <v>150</v>
      </c>
      <c r="W6" s="441" t="s">
        <v>149</v>
      </c>
      <c r="X6" s="170" t="s">
        <v>150</v>
      </c>
      <c r="Y6" s="169" t="s">
        <v>149</v>
      </c>
      <c r="Z6" s="170" t="s">
        <v>150</v>
      </c>
      <c r="AA6" s="169" t="s">
        <v>149</v>
      </c>
      <c r="AB6" s="170" t="s">
        <v>150</v>
      </c>
      <c r="AC6" s="491"/>
    </row>
    <row r="7" spans="1:29" s="160" customFormat="1" ht="20.399999999999999" customHeight="1">
      <c r="A7" s="209" t="s">
        <v>216</v>
      </c>
      <c r="B7" s="384"/>
      <c r="C7" s="387"/>
      <c r="D7" s="211"/>
      <c r="E7" s="211"/>
      <c r="F7" s="211"/>
      <c r="G7" s="211"/>
      <c r="H7" s="211"/>
      <c r="I7" s="211"/>
      <c r="J7" s="211"/>
      <c r="K7" s="358"/>
      <c r="L7" s="358"/>
      <c r="M7" s="358"/>
      <c r="N7" s="358"/>
      <c r="O7" s="358"/>
      <c r="P7" s="211"/>
      <c r="Q7" s="191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</row>
    <row r="8" spans="1:29" s="160" customFormat="1" ht="20.399999999999999" customHeight="1">
      <c r="A8" s="339" t="s">
        <v>217</v>
      </c>
      <c r="B8" s="388"/>
      <c r="C8" s="330"/>
      <c r="D8" s="211"/>
      <c r="E8" s="183"/>
      <c r="F8" s="183"/>
      <c r="G8" s="183"/>
      <c r="H8" s="183"/>
      <c r="I8" s="183"/>
      <c r="J8" s="183"/>
      <c r="K8" s="186"/>
      <c r="L8" s="186"/>
      <c r="M8" s="186"/>
      <c r="N8" s="186"/>
      <c r="O8" s="186"/>
      <c r="P8" s="183"/>
      <c r="Q8" s="69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</row>
    <row r="9" spans="1:29" s="160" customFormat="1" ht="20.399999999999999" customHeight="1">
      <c r="A9" s="341" t="s">
        <v>238</v>
      </c>
      <c r="B9" s="386"/>
      <c r="C9" s="342"/>
      <c r="D9" s="211"/>
      <c r="E9" s="183"/>
      <c r="F9" s="183"/>
      <c r="G9" s="183"/>
      <c r="H9" s="183"/>
      <c r="I9" s="183"/>
      <c r="J9" s="183"/>
      <c r="K9" s="186"/>
      <c r="L9" s="186"/>
      <c r="M9" s="186"/>
      <c r="N9" s="186"/>
      <c r="O9" s="186"/>
      <c r="P9" s="183"/>
      <c r="Q9" s="69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</row>
    <row r="10" spans="1:29" s="160" customFormat="1" ht="20.399999999999999" customHeight="1">
      <c r="A10" s="383" t="s">
        <v>233</v>
      </c>
      <c r="B10" s="172"/>
      <c r="C10" s="200">
        <f>C16+C17+C19+C31</f>
        <v>0</v>
      </c>
      <c r="D10" s="69"/>
      <c r="E10" s="69"/>
      <c r="F10" s="69"/>
      <c r="G10" s="69"/>
      <c r="H10" s="69"/>
      <c r="I10" s="69"/>
      <c r="J10" s="69"/>
      <c r="K10" s="186"/>
      <c r="L10" s="186"/>
      <c r="M10" s="186"/>
      <c r="N10" s="186"/>
      <c r="O10" s="186"/>
      <c r="P10" s="183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587" t="s">
        <v>530</v>
      </c>
    </row>
    <row r="11" spans="1:29" s="160" customFormat="1" ht="24" customHeight="1">
      <c r="A11" s="69" t="s">
        <v>221</v>
      </c>
      <c r="B11" s="175"/>
      <c r="C11" s="173"/>
      <c r="D11" s="204"/>
      <c r="E11" s="176"/>
      <c r="F11" s="176"/>
      <c r="G11" s="176"/>
      <c r="H11" s="176"/>
      <c r="I11" s="176"/>
      <c r="J11" s="176"/>
      <c r="K11" s="186"/>
      <c r="L11" s="186"/>
      <c r="M11" s="186"/>
      <c r="N11" s="186"/>
      <c r="O11" s="186"/>
      <c r="P11" s="183"/>
      <c r="Q11" s="69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</row>
    <row r="12" spans="1:29" s="160" customFormat="1" ht="24" customHeight="1">
      <c r="A12" s="833" t="s">
        <v>234</v>
      </c>
      <c r="B12" s="834" t="s">
        <v>237</v>
      </c>
      <c r="C12" s="835">
        <v>22000</v>
      </c>
      <c r="D12" s="836" t="s">
        <v>364</v>
      </c>
      <c r="E12" s="833"/>
      <c r="F12" s="833"/>
      <c r="G12" s="234">
        <v>110</v>
      </c>
      <c r="H12" s="851">
        <v>22000</v>
      </c>
      <c r="I12" s="234"/>
      <c r="J12" s="234"/>
      <c r="K12" s="837"/>
      <c r="L12" s="837"/>
      <c r="M12" s="837"/>
      <c r="N12" s="837"/>
      <c r="O12" s="837"/>
      <c r="P12" s="235"/>
      <c r="Q12" s="69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</row>
    <row r="13" spans="1:29" s="160" customFormat="1" ht="24" customHeight="1" thickBot="1">
      <c r="A13" s="366" t="s">
        <v>222</v>
      </c>
      <c r="B13" s="819" t="s">
        <v>237</v>
      </c>
      <c r="C13" s="845">
        <v>22000</v>
      </c>
      <c r="D13" s="846" t="s">
        <v>364</v>
      </c>
      <c r="E13" s="366"/>
      <c r="F13" s="366"/>
      <c r="G13" s="847">
        <v>110</v>
      </c>
      <c r="H13" s="852">
        <v>22000</v>
      </c>
      <c r="I13" s="847"/>
      <c r="J13" s="847"/>
      <c r="K13" s="847"/>
      <c r="L13" s="847"/>
      <c r="M13" s="847"/>
      <c r="N13" s="847"/>
      <c r="O13" s="847"/>
      <c r="P13" s="366"/>
      <c r="Q13" s="366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</row>
    <row r="14" spans="1:29" s="160" customFormat="1" ht="20.399999999999999" customHeight="1">
      <c r="A14" s="346" t="s">
        <v>182</v>
      </c>
      <c r="B14" s="673"/>
      <c r="C14" s="848"/>
      <c r="D14" s="229"/>
      <c r="E14" s="183"/>
      <c r="F14" s="183"/>
      <c r="G14" s="186"/>
      <c r="H14" s="186"/>
      <c r="I14" s="186"/>
      <c r="J14" s="186"/>
      <c r="K14" s="186"/>
      <c r="L14" s="186"/>
      <c r="M14" s="186"/>
      <c r="N14" s="186"/>
      <c r="O14" s="186"/>
      <c r="P14" s="183"/>
      <c r="Q14" s="183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</row>
    <row r="15" spans="1:29" s="160" customFormat="1" ht="21" customHeight="1">
      <c r="A15" s="838" t="s">
        <v>245</v>
      </c>
      <c r="B15" s="839"/>
      <c r="C15" s="331"/>
      <c r="D15" s="787"/>
      <c r="E15" s="278"/>
      <c r="F15" s="278"/>
      <c r="G15" s="278"/>
      <c r="H15" s="278"/>
      <c r="I15" s="840"/>
      <c r="J15" s="841"/>
      <c r="K15" s="278"/>
      <c r="L15" s="278"/>
      <c r="M15" s="278"/>
      <c r="N15" s="278"/>
      <c r="O15" s="278"/>
      <c r="P15" s="278"/>
      <c r="Q15" s="278"/>
      <c r="R15" s="278"/>
      <c r="S15" s="840"/>
      <c r="T15" s="841"/>
      <c r="U15" s="278"/>
      <c r="V15" s="278"/>
      <c r="W15" s="278"/>
      <c r="X15" s="278"/>
      <c r="Y15" s="278"/>
      <c r="Z15" s="278"/>
      <c r="AA15" s="278"/>
      <c r="AB15" s="278"/>
      <c r="AC15" s="278"/>
    </row>
    <row r="16" spans="1:29" s="160" customFormat="1" ht="21" customHeight="1">
      <c r="A16" s="255" t="s">
        <v>225</v>
      </c>
      <c r="B16" s="187"/>
      <c r="C16" s="256"/>
      <c r="D16" s="365"/>
      <c r="E16" s="289"/>
      <c r="F16" s="289"/>
      <c r="G16" s="289"/>
      <c r="H16" s="289"/>
      <c r="I16" s="676"/>
      <c r="J16" s="694"/>
      <c r="K16" s="289"/>
      <c r="L16" s="289"/>
      <c r="M16" s="289"/>
      <c r="N16" s="289"/>
      <c r="O16" s="289"/>
      <c r="P16" s="676"/>
      <c r="Q16" s="289"/>
      <c r="R16" s="289"/>
      <c r="S16" s="676"/>
      <c r="T16" s="676"/>
      <c r="U16" s="289"/>
      <c r="V16" s="289"/>
      <c r="W16" s="289"/>
      <c r="X16" s="289"/>
      <c r="Y16" s="289"/>
      <c r="Z16" s="289"/>
      <c r="AA16" s="289"/>
      <c r="AB16" s="289"/>
      <c r="AC16" s="695"/>
    </row>
    <row r="17" spans="1:29" s="160" customFormat="1" ht="23.4" customHeight="1">
      <c r="A17" s="69" t="s">
        <v>226</v>
      </c>
      <c r="B17" s="189"/>
      <c r="C17" s="177"/>
      <c r="D17" s="365"/>
      <c r="E17" s="289"/>
      <c r="F17" s="289"/>
      <c r="G17" s="289"/>
      <c r="H17" s="289"/>
      <c r="I17" s="676"/>
      <c r="J17" s="694"/>
      <c r="K17" s="289"/>
      <c r="L17" s="289"/>
      <c r="M17" s="289"/>
      <c r="N17" s="289"/>
      <c r="O17" s="289"/>
      <c r="P17" s="289"/>
      <c r="Q17" s="289"/>
      <c r="R17" s="289"/>
      <c r="S17" s="676"/>
      <c r="T17" s="694"/>
      <c r="U17" s="289"/>
      <c r="V17" s="289"/>
      <c r="W17" s="289"/>
      <c r="X17" s="289"/>
      <c r="Y17" s="289"/>
      <c r="Z17" s="289"/>
      <c r="AA17" s="289"/>
      <c r="AB17" s="289"/>
      <c r="AC17" s="485" t="s">
        <v>596</v>
      </c>
    </row>
    <row r="18" spans="1:29" s="160" customFormat="1" ht="23.4" customHeight="1">
      <c r="A18" s="191" t="s">
        <v>246</v>
      </c>
      <c r="B18" s="192" t="s">
        <v>227</v>
      </c>
      <c r="C18" s="179">
        <v>31200</v>
      </c>
      <c r="D18" s="365" t="s">
        <v>531</v>
      </c>
      <c r="E18" s="289"/>
      <c r="F18" s="289"/>
      <c r="G18" s="289"/>
      <c r="H18" s="289"/>
      <c r="I18" s="676">
        <v>50</v>
      </c>
      <c r="J18" s="694">
        <v>31200</v>
      </c>
      <c r="K18" s="289"/>
      <c r="L18" s="289"/>
      <c r="M18" s="289"/>
      <c r="N18" s="289"/>
      <c r="O18" s="289"/>
      <c r="P18" s="289"/>
      <c r="Q18" s="289"/>
      <c r="R18" s="289"/>
      <c r="S18" s="676"/>
      <c r="T18" s="694"/>
      <c r="U18" s="289"/>
      <c r="V18" s="289"/>
      <c r="W18" s="289"/>
      <c r="X18" s="289"/>
      <c r="Y18" s="289"/>
      <c r="Z18" s="289"/>
      <c r="AA18" s="289"/>
      <c r="AB18" s="289"/>
      <c r="AC18" s="735"/>
    </row>
    <row r="19" spans="1:29" s="160" customFormat="1" ht="21" customHeight="1">
      <c r="A19" s="696" t="s">
        <v>247</v>
      </c>
      <c r="B19" s="697"/>
      <c r="C19" s="194"/>
      <c r="D19" s="698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689" t="s">
        <v>600</v>
      </c>
    </row>
    <row r="20" spans="1:29" s="160" customFormat="1" ht="21" customHeight="1">
      <c r="A20" s="842" t="s">
        <v>183</v>
      </c>
      <c r="B20" s="843"/>
      <c r="C20" s="844"/>
      <c r="D20" s="204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268"/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72"/>
    </row>
    <row r="21" spans="1:29" s="160" customFormat="1" ht="24.6" customHeight="1">
      <c r="A21" s="69" t="s">
        <v>203</v>
      </c>
      <c r="B21" s="192" t="s">
        <v>250</v>
      </c>
      <c r="C21" s="179">
        <v>121600</v>
      </c>
      <c r="D21" s="365" t="s">
        <v>767</v>
      </c>
      <c r="E21" s="196"/>
      <c r="F21" s="196"/>
      <c r="G21" s="196">
        <v>304</v>
      </c>
      <c r="H21" s="850">
        <v>121600</v>
      </c>
      <c r="I21" s="196"/>
      <c r="J21" s="196"/>
      <c r="K21" s="69"/>
      <c r="L21" s="69"/>
      <c r="M21" s="69"/>
      <c r="N21" s="69"/>
      <c r="O21" s="69"/>
      <c r="P21" s="69"/>
      <c r="Q21" s="69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72"/>
    </row>
    <row r="22" spans="1:29" s="160" customFormat="1" ht="21" customHeight="1">
      <c r="A22" s="699" t="s">
        <v>837</v>
      </c>
      <c r="B22" s="697"/>
      <c r="C22" s="700"/>
      <c r="D22" s="698"/>
      <c r="E22" s="289"/>
      <c r="F22" s="289"/>
      <c r="G22" s="289"/>
      <c r="H22" s="289"/>
      <c r="I22" s="676"/>
      <c r="J22" s="694"/>
      <c r="K22" s="289"/>
      <c r="L22" s="289"/>
      <c r="M22" s="289"/>
      <c r="N22" s="289"/>
      <c r="O22" s="289"/>
      <c r="P22" s="289"/>
      <c r="Q22" s="289"/>
      <c r="R22" s="289"/>
      <c r="S22" s="676"/>
      <c r="T22" s="694"/>
      <c r="U22" s="289"/>
      <c r="V22" s="289"/>
      <c r="W22" s="289"/>
      <c r="X22" s="289"/>
      <c r="Y22" s="289"/>
      <c r="Z22" s="289"/>
      <c r="AA22" s="289"/>
      <c r="AB22" s="289"/>
      <c r="AC22" s="485"/>
    </row>
    <row r="23" spans="1:29" s="160" customFormat="1" ht="21" customHeight="1">
      <c r="A23" s="188" t="s">
        <v>507</v>
      </c>
      <c r="B23" s="206"/>
      <c r="C23" s="190"/>
      <c r="D23" s="204"/>
      <c r="E23" s="289"/>
      <c r="F23" s="289"/>
      <c r="G23" s="289"/>
      <c r="H23" s="289"/>
      <c r="I23" s="676"/>
      <c r="J23" s="694"/>
      <c r="K23" s="289"/>
      <c r="L23" s="289"/>
      <c r="M23" s="289"/>
      <c r="N23" s="289"/>
      <c r="O23" s="289"/>
      <c r="P23" s="289"/>
      <c r="Q23" s="289"/>
      <c r="R23" s="289"/>
      <c r="S23" s="676"/>
      <c r="T23" s="694"/>
      <c r="U23" s="289"/>
      <c r="V23" s="289"/>
      <c r="W23" s="289"/>
      <c r="X23" s="289"/>
      <c r="Y23" s="289"/>
      <c r="Z23" s="289"/>
      <c r="AA23" s="289"/>
      <c r="AB23" s="289"/>
      <c r="AC23" s="735" t="s">
        <v>596</v>
      </c>
    </row>
    <row r="24" spans="1:29" s="160" customFormat="1" ht="23.4" customHeight="1">
      <c r="A24" s="69" t="s">
        <v>184</v>
      </c>
      <c r="B24" s="175"/>
      <c r="C24" s="173"/>
      <c r="D24" s="204"/>
      <c r="E24" s="289"/>
      <c r="F24" s="289"/>
      <c r="G24" s="289"/>
      <c r="H24" s="289"/>
      <c r="I24" s="676"/>
      <c r="J24" s="694"/>
      <c r="K24" s="289"/>
      <c r="L24" s="289"/>
      <c r="M24" s="289"/>
      <c r="N24" s="289"/>
      <c r="O24" s="289"/>
      <c r="P24" s="289"/>
      <c r="Q24" s="289"/>
      <c r="R24" s="289"/>
      <c r="S24" s="676"/>
      <c r="T24" s="694"/>
      <c r="U24" s="289"/>
      <c r="V24" s="289"/>
      <c r="W24" s="289"/>
      <c r="X24" s="289"/>
      <c r="Y24" s="289"/>
      <c r="Z24" s="289"/>
      <c r="AA24" s="289"/>
      <c r="AB24" s="289"/>
      <c r="AC24" s="736"/>
    </row>
    <row r="25" spans="1:29" s="160" customFormat="1" ht="23.4" customHeight="1">
      <c r="A25" s="69" t="s">
        <v>204</v>
      </c>
      <c r="B25" s="179" t="s">
        <v>171</v>
      </c>
      <c r="C25" s="179">
        <v>27000</v>
      </c>
      <c r="D25" s="333" t="s">
        <v>768</v>
      </c>
      <c r="E25" s="289"/>
      <c r="F25" s="289"/>
      <c r="G25" s="289"/>
      <c r="H25" s="676"/>
      <c r="I25" s="289"/>
      <c r="J25" s="289"/>
      <c r="K25" s="289">
        <v>30</v>
      </c>
      <c r="L25" s="701">
        <v>13500</v>
      </c>
      <c r="M25" s="289"/>
      <c r="N25" s="289"/>
      <c r="O25" s="289">
        <v>30</v>
      </c>
      <c r="P25" s="849">
        <v>13500</v>
      </c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737"/>
    </row>
    <row r="26" spans="1:29" s="160" customFormat="1" ht="21" customHeight="1">
      <c r="A26" s="696" t="s">
        <v>838</v>
      </c>
      <c r="B26" s="697"/>
      <c r="C26" s="194"/>
      <c r="D26" s="698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72"/>
    </row>
    <row r="27" spans="1:29" s="160" customFormat="1" ht="21" customHeight="1">
      <c r="A27" s="188" t="s">
        <v>266</v>
      </c>
      <c r="B27" s="206"/>
      <c r="C27" s="190"/>
      <c r="D27" s="204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689" t="s">
        <v>600</v>
      </c>
    </row>
    <row r="28" spans="1:29" s="160" customFormat="1" ht="39.6" customHeight="1">
      <c r="A28" s="69" t="s">
        <v>765</v>
      </c>
      <c r="B28" s="214" t="s">
        <v>171</v>
      </c>
      <c r="C28" s="217">
        <f>C29+C30</f>
        <v>12750</v>
      </c>
      <c r="D28" s="639"/>
      <c r="E28" s="524"/>
      <c r="F28" s="524"/>
      <c r="G28" s="524"/>
      <c r="H28" s="524"/>
      <c r="I28" s="524"/>
      <c r="J28" s="524"/>
      <c r="K28" s="69"/>
      <c r="L28" s="69"/>
      <c r="M28" s="69"/>
      <c r="N28" s="69"/>
      <c r="O28" s="69"/>
      <c r="P28" s="69"/>
      <c r="Q28" s="69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677"/>
    </row>
    <row r="29" spans="1:29" s="160" customFormat="1" ht="37.200000000000003" customHeight="1">
      <c r="A29" s="69" t="s">
        <v>806</v>
      </c>
      <c r="B29" s="214" t="s">
        <v>171</v>
      </c>
      <c r="C29" s="217">
        <v>4500</v>
      </c>
      <c r="D29" s="639" t="s">
        <v>531</v>
      </c>
      <c r="E29" s="524"/>
      <c r="F29" s="524"/>
      <c r="G29" s="524"/>
      <c r="H29" s="275"/>
      <c r="I29" s="275"/>
      <c r="J29" s="524"/>
      <c r="K29" s="524">
        <v>30</v>
      </c>
      <c r="L29" s="703">
        <v>4500</v>
      </c>
      <c r="M29" s="524"/>
      <c r="N29" s="66"/>
      <c r="O29" s="69"/>
      <c r="P29" s="69"/>
      <c r="Q29" s="176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677"/>
    </row>
    <row r="30" spans="1:29" s="652" customFormat="1" ht="37.799999999999997" customHeight="1">
      <c r="A30" s="69" t="s">
        <v>757</v>
      </c>
      <c r="B30" s="214" t="s">
        <v>171</v>
      </c>
      <c r="C30" s="217">
        <v>8250</v>
      </c>
      <c r="D30" s="639" t="s">
        <v>531</v>
      </c>
      <c r="E30" s="524"/>
      <c r="F30" s="524"/>
      <c r="G30" s="524"/>
      <c r="H30" s="524"/>
      <c r="I30" s="275"/>
      <c r="J30" s="524"/>
      <c r="K30" s="66"/>
      <c r="L30" s="69"/>
      <c r="M30" s="524">
        <v>30</v>
      </c>
      <c r="N30" s="173">
        <v>8250</v>
      </c>
      <c r="O30" s="69"/>
      <c r="P30" s="69"/>
      <c r="Q30" s="176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677"/>
    </row>
    <row r="31" spans="1:29" s="160" customFormat="1" ht="21" customHeight="1">
      <c r="A31" s="696" t="s">
        <v>839</v>
      </c>
      <c r="B31" s="697"/>
      <c r="C31" s="194"/>
      <c r="D31" s="698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689"/>
    </row>
    <row r="32" spans="1:29" s="160" customFormat="1" ht="21" customHeight="1">
      <c r="A32" s="188" t="s">
        <v>506</v>
      </c>
      <c r="B32" s="206"/>
      <c r="C32" s="190"/>
      <c r="D32" s="204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2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689" t="s">
        <v>600</v>
      </c>
    </row>
    <row r="33" spans="1:30" s="160" customFormat="1" ht="21" customHeight="1">
      <c r="A33" s="69" t="s">
        <v>269</v>
      </c>
      <c r="B33" s="192" t="s">
        <v>273</v>
      </c>
      <c r="C33" s="179">
        <v>2000</v>
      </c>
      <c r="D33" s="279" t="s">
        <v>766</v>
      </c>
      <c r="E33" s="196"/>
      <c r="F33" s="196"/>
      <c r="G33" s="268"/>
      <c r="H33" s="268"/>
      <c r="I33" s="196">
        <v>10</v>
      </c>
      <c r="J33" s="179">
        <v>2000</v>
      </c>
      <c r="K33" s="69"/>
      <c r="L33" s="69"/>
      <c r="M33" s="69"/>
      <c r="N33" s="69"/>
      <c r="O33" s="69"/>
      <c r="P33" s="69"/>
      <c r="Q33" s="702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72"/>
    </row>
    <row r="34" spans="1:30" s="160" customFormat="1" ht="37.200000000000003" customHeight="1">
      <c r="A34" s="69" t="s">
        <v>270</v>
      </c>
      <c r="B34" s="217" t="s">
        <v>227</v>
      </c>
      <c r="C34" s="217">
        <v>13750</v>
      </c>
      <c r="D34" s="704"/>
      <c r="E34" s="196"/>
      <c r="F34" s="196"/>
      <c r="G34" s="268"/>
      <c r="H34" s="268"/>
      <c r="I34" s="524"/>
      <c r="J34" s="217"/>
      <c r="K34" s="69"/>
      <c r="L34" s="69"/>
      <c r="M34" s="69"/>
      <c r="N34" s="69"/>
      <c r="O34" s="69"/>
      <c r="P34" s="69"/>
      <c r="Q34" s="702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677"/>
    </row>
    <row r="35" spans="1:30" s="160" customFormat="1" ht="18.600000000000001" customHeight="1">
      <c r="A35" s="69"/>
      <c r="B35" s="192" t="s">
        <v>658</v>
      </c>
      <c r="C35" s="179">
        <v>3025</v>
      </c>
      <c r="D35" s="279" t="s">
        <v>773</v>
      </c>
      <c r="E35" s="196"/>
      <c r="F35" s="196"/>
      <c r="G35" s="268"/>
      <c r="H35" s="268"/>
      <c r="I35" s="192">
        <v>11</v>
      </c>
      <c r="J35" s="179">
        <v>3025</v>
      </c>
      <c r="K35" s="69"/>
      <c r="L35" s="69"/>
      <c r="M35" s="69"/>
      <c r="N35" s="69"/>
      <c r="O35" s="69"/>
      <c r="P35" s="69"/>
      <c r="Q35" s="702"/>
      <c r="R35" s="32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72"/>
    </row>
    <row r="36" spans="1:30" s="160" customFormat="1" ht="18.600000000000001" customHeight="1">
      <c r="A36" s="69"/>
      <c r="B36" s="653" t="s">
        <v>659</v>
      </c>
      <c r="C36" s="179">
        <v>3850</v>
      </c>
      <c r="D36" s="664" t="s">
        <v>774</v>
      </c>
      <c r="E36" s="196"/>
      <c r="F36" s="196"/>
      <c r="G36" s="268"/>
      <c r="H36" s="268"/>
      <c r="I36" s="653">
        <v>14</v>
      </c>
      <c r="J36" s="179">
        <v>3850</v>
      </c>
      <c r="K36" s="69"/>
      <c r="L36" s="69"/>
      <c r="M36" s="69"/>
      <c r="N36" s="69"/>
      <c r="O36" s="69"/>
      <c r="P36" s="69"/>
      <c r="Q36" s="702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72"/>
    </row>
    <row r="37" spans="1:30" s="160" customFormat="1" ht="18.600000000000001" customHeight="1">
      <c r="A37" s="69"/>
      <c r="B37" s="654" t="s">
        <v>309</v>
      </c>
      <c r="C37" s="179">
        <v>5500</v>
      </c>
      <c r="D37" s="665" t="s">
        <v>775</v>
      </c>
      <c r="E37" s="196"/>
      <c r="F37" s="196"/>
      <c r="G37" s="268"/>
      <c r="H37" s="268"/>
      <c r="I37" s="654">
        <v>20</v>
      </c>
      <c r="J37" s="179">
        <v>5500</v>
      </c>
      <c r="K37" s="69"/>
      <c r="L37" s="69"/>
      <c r="M37" s="69"/>
      <c r="N37" s="69"/>
      <c r="O37" s="69"/>
      <c r="P37" s="69"/>
      <c r="Q37" s="702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72"/>
    </row>
    <row r="38" spans="1:30" s="160" customFormat="1" ht="18.600000000000001" customHeight="1">
      <c r="A38" s="201"/>
      <c r="B38" s="867" t="s">
        <v>556</v>
      </c>
      <c r="C38" s="203">
        <v>1375</v>
      </c>
      <c r="D38" s="868" t="s">
        <v>776</v>
      </c>
      <c r="E38" s="389"/>
      <c r="F38" s="389"/>
      <c r="G38" s="777"/>
      <c r="H38" s="777"/>
      <c r="I38" s="867">
        <v>5</v>
      </c>
      <c r="J38" s="203">
        <v>1375</v>
      </c>
      <c r="K38" s="201"/>
      <c r="L38" s="201"/>
      <c r="M38" s="201"/>
      <c r="N38" s="201"/>
      <c r="O38" s="201"/>
      <c r="P38" s="201"/>
      <c r="Q38" s="869"/>
      <c r="R38" s="777"/>
      <c r="S38" s="777"/>
      <c r="T38" s="777"/>
      <c r="U38" s="777"/>
      <c r="V38" s="777"/>
      <c r="W38" s="777"/>
      <c r="X38" s="777"/>
      <c r="Y38" s="777"/>
      <c r="Z38" s="777"/>
      <c r="AA38" s="777"/>
      <c r="AB38" s="777"/>
      <c r="AC38" s="778"/>
    </row>
    <row r="39" spans="1:30" s="707" customFormat="1" ht="21" customHeight="1">
      <c r="A39" s="859" t="s">
        <v>840</v>
      </c>
      <c r="B39" s="860"/>
      <c r="C39" s="331"/>
      <c r="D39" s="794"/>
      <c r="E39" s="861"/>
      <c r="F39" s="861"/>
      <c r="G39" s="861"/>
      <c r="H39" s="861"/>
      <c r="I39" s="862"/>
      <c r="J39" s="863"/>
      <c r="K39" s="861"/>
      <c r="L39" s="861"/>
      <c r="M39" s="861"/>
      <c r="N39" s="861"/>
      <c r="O39" s="861"/>
      <c r="P39" s="861"/>
      <c r="Q39" s="861"/>
      <c r="R39" s="861"/>
      <c r="S39" s="864"/>
      <c r="T39" s="865"/>
      <c r="U39" s="861"/>
      <c r="V39" s="861"/>
      <c r="W39" s="861"/>
      <c r="X39" s="861"/>
      <c r="Y39" s="861"/>
      <c r="Z39" s="861"/>
      <c r="AA39" s="861"/>
      <c r="AB39" s="861"/>
      <c r="AC39" s="866"/>
    </row>
    <row r="40" spans="1:30" s="707" customFormat="1" ht="21" customHeight="1">
      <c r="A40" s="188" t="s">
        <v>505</v>
      </c>
      <c r="B40" s="206"/>
      <c r="C40" s="190"/>
      <c r="D40" s="204"/>
      <c r="E40" s="705"/>
      <c r="F40" s="705"/>
      <c r="G40" s="705"/>
      <c r="H40" s="705"/>
      <c r="I40" s="706"/>
      <c r="J40" s="706"/>
      <c r="K40" s="705"/>
      <c r="L40" s="705"/>
      <c r="M40" s="705"/>
      <c r="N40" s="705"/>
      <c r="O40" s="706"/>
      <c r="P40" s="706"/>
      <c r="Q40" s="708"/>
      <c r="R40" s="708"/>
      <c r="S40" s="708"/>
      <c r="T40" s="708"/>
      <c r="U40" s="708"/>
      <c r="V40" s="708"/>
      <c r="W40" s="708"/>
      <c r="X40" s="708"/>
      <c r="Y40" s="708"/>
      <c r="Z40" s="708"/>
      <c r="AA40" s="708"/>
      <c r="AB40" s="708"/>
      <c r="AC40" s="738" t="s">
        <v>596</v>
      </c>
    </row>
    <row r="41" spans="1:30" s="710" customFormat="1" ht="21.75" customHeight="1">
      <c r="A41" s="275" t="s">
        <v>277</v>
      </c>
      <c r="B41" s="192" t="s">
        <v>282</v>
      </c>
      <c r="C41" s="179">
        <v>130000</v>
      </c>
      <c r="D41" s="365" t="s">
        <v>767</v>
      </c>
      <c r="E41" s="709"/>
      <c r="F41" s="709"/>
      <c r="G41" s="709"/>
      <c r="H41" s="379"/>
      <c r="I41" s="709">
        <v>26</v>
      </c>
      <c r="J41" s="853">
        <v>130000</v>
      </c>
      <c r="K41" s="709"/>
      <c r="L41" s="709"/>
      <c r="M41" s="709"/>
      <c r="N41" s="709"/>
      <c r="O41" s="709"/>
      <c r="P41" s="709"/>
      <c r="Q41" s="469"/>
      <c r="R41" s="469"/>
      <c r="AC41" s="737"/>
      <c r="AD41" s="711"/>
    </row>
    <row r="42" spans="1:30" s="160" customFormat="1" ht="22.95" customHeight="1">
      <c r="A42" s="696" t="s">
        <v>841</v>
      </c>
      <c r="B42" s="487"/>
      <c r="C42" s="831"/>
      <c r="D42" s="712"/>
      <c r="E42" s="713"/>
      <c r="F42" s="713"/>
      <c r="G42" s="713"/>
      <c r="H42" s="713"/>
      <c r="I42" s="268"/>
      <c r="J42" s="268"/>
      <c r="K42" s="268"/>
      <c r="L42" s="268"/>
      <c r="M42" s="268"/>
      <c r="N42" s="268"/>
      <c r="O42" s="268"/>
      <c r="P42" s="268"/>
      <c r="Q42" s="714"/>
      <c r="R42" s="268"/>
      <c r="S42" s="268"/>
      <c r="T42" s="268"/>
      <c r="U42" s="268"/>
      <c r="V42" s="268"/>
      <c r="W42" s="268"/>
      <c r="X42" s="268"/>
      <c r="Y42" s="268"/>
      <c r="Z42" s="268"/>
      <c r="AA42" s="268"/>
      <c r="AB42" s="268"/>
      <c r="AC42" s="272"/>
    </row>
    <row r="43" spans="1:30" s="160" customFormat="1" ht="22.95" customHeight="1">
      <c r="A43" s="188" t="s">
        <v>842</v>
      </c>
      <c r="B43" s="206"/>
      <c r="C43" s="832"/>
      <c r="D43" s="715"/>
      <c r="E43" s="716"/>
      <c r="F43" s="716"/>
      <c r="G43" s="716"/>
      <c r="H43" s="716"/>
      <c r="I43" s="268"/>
      <c r="J43" s="268"/>
      <c r="K43" s="268"/>
      <c r="L43" s="268"/>
      <c r="M43" s="268"/>
      <c r="N43" s="268"/>
      <c r="O43" s="268"/>
      <c r="P43" s="268"/>
      <c r="Q43" s="714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72"/>
    </row>
    <row r="44" spans="1:30" s="160" customFormat="1" ht="21" customHeight="1">
      <c r="A44" s="828" t="s">
        <v>843</v>
      </c>
      <c r="B44" s="829"/>
      <c r="C44" s="830"/>
      <c r="D44" s="204"/>
      <c r="E44" s="289"/>
      <c r="F44" s="289"/>
      <c r="G44" s="289"/>
      <c r="H44" s="289"/>
      <c r="I44" s="676"/>
      <c r="J44" s="694"/>
      <c r="K44" s="289"/>
      <c r="L44" s="676"/>
      <c r="M44" s="289"/>
      <c r="N44" s="289"/>
      <c r="O44" s="289"/>
      <c r="P44" s="289"/>
      <c r="Q44" s="289"/>
      <c r="R44" s="289"/>
      <c r="S44" s="676"/>
      <c r="T44" s="694"/>
      <c r="U44" s="289"/>
      <c r="V44" s="289"/>
      <c r="W44" s="289"/>
      <c r="X44" s="289"/>
      <c r="Y44" s="289"/>
      <c r="Z44" s="289"/>
      <c r="AA44" s="289"/>
      <c r="AB44" s="289"/>
      <c r="AC44" s="735" t="s">
        <v>735</v>
      </c>
    </row>
    <row r="45" spans="1:30" s="160" customFormat="1" ht="21" customHeight="1">
      <c r="A45" s="524" t="s">
        <v>769</v>
      </c>
      <c r="B45" s="192" t="s">
        <v>738</v>
      </c>
      <c r="C45" s="179">
        <v>4000</v>
      </c>
      <c r="D45" s="660" t="s">
        <v>736</v>
      </c>
      <c r="E45" s="289"/>
      <c r="F45" s="289"/>
      <c r="G45" s="289"/>
      <c r="H45" s="289"/>
      <c r="I45" s="676"/>
      <c r="J45" s="694"/>
      <c r="K45" s="289"/>
      <c r="L45" s="289"/>
      <c r="M45" s="289"/>
      <c r="N45" s="289"/>
      <c r="O45" s="289">
        <v>26</v>
      </c>
      <c r="P45" s="676">
        <v>4000</v>
      </c>
      <c r="Q45" s="289"/>
      <c r="R45" s="289"/>
      <c r="S45" s="676"/>
      <c r="T45" s="694"/>
      <c r="U45" s="289"/>
      <c r="V45" s="289"/>
      <c r="W45" s="289"/>
      <c r="X45" s="289"/>
      <c r="Y45" s="289"/>
      <c r="Z45" s="289"/>
      <c r="AA45" s="289"/>
      <c r="AB45" s="289"/>
      <c r="AC45" s="735"/>
    </row>
    <row r="46" spans="1:30" s="160" customFormat="1" ht="21" customHeight="1">
      <c r="A46" s="717"/>
      <c r="B46" s="192" t="s">
        <v>738</v>
      </c>
      <c r="C46" s="179">
        <v>4000</v>
      </c>
      <c r="D46" s="660" t="s">
        <v>536</v>
      </c>
      <c r="E46" s="289"/>
      <c r="F46" s="289"/>
      <c r="G46" s="289"/>
      <c r="H46" s="289"/>
      <c r="I46" s="676"/>
      <c r="J46" s="694"/>
      <c r="K46" s="289"/>
      <c r="L46" s="289"/>
      <c r="M46" s="289"/>
      <c r="N46" s="289"/>
      <c r="O46" s="289">
        <v>26</v>
      </c>
      <c r="P46" s="676">
        <v>4000</v>
      </c>
      <c r="Q46" s="289"/>
      <c r="R46" s="289"/>
      <c r="S46" s="676"/>
      <c r="T46" s="676"/>
      <c r="U46" s="289"/>
      <c r="V46" s="289"/>
      <c r="W46" s="289"/>
      <c r="X46" s="289"/>
      <c r="Y46" s="289"/>
      <c r="Z46" s="289"/>
      <c r="AA46" s="289"/>
      <c r="AB46" s="289"/>
      <c r="AC46" s="736"/>
    </row>
    <row r="47" spans="1:30" s="160" customFormat="1" ht="21" customHeight="1">
      <c r="A47" s="508" t="s">
        <v>844</v>
      </c>
      <c r="B47" s="509"/>
      <c r="C47" s="510"/>
      <c r="D47" s="204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718"/>
      <c r="R47" s="268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689" t="s">
        <v>600</v>
      </c>
    </row>
    <row r="48" spans="1:30" s="160" customFormat="1" ht="35.4" customHeight="1">
      <c r="A48" s="69" t="s">
        <v>294</v>
      </c>
      <c r="B48" s="214" t="s">
        <v>296</v>
      </c>
      <c r="C48" s="217">
        <v>5000</v>
      </c>
      <c r="D48" s="639" t="s">
        <v>541</v>
      </c>
      <c r="E48" s="524"/>
      <c r="F48" s="524"/>
      <c r="G48" s="524"/>
      <c r="H48" s="275"/>
      <c r="I48" s="531"/>
      <c r="J48" s="524"/>
      <c r="K48" s="531">
        <v>25</v>
      </c>
      <c r="L48" s="719">
        <v>5000</v>
      </c>
      <c r="M48" s="176"/>
      <c r="N48" s="176"/>
      <c r="O48" s="176"/>
      <c r="P48" s="176"/>
      <c r="Q48" s="720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1086"/>
    </row>
    <row r="49" spans="1:29" s="160" customFormat="1" ht="21" customHeight="1">
      <c r="A49" s="508" t="s">
        <v>845</v>
      </c>
      <c r="B49" s="509"/>
      <c r="C49" s="510"/>
      <c r="D49" s="204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71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689" t="s">
        <v>600</v>
      </c>
    </row>
    <row r="50" spans="1:29" s="160" customFormat="1" ht="21" customHeight="1">
      <c r="A50" s="69" t="s">
        <v>770</v>
      </c>
      <c r="B50" s="192" t="s">
        <v>301</v>
      </c>
      <c r="C50" s="179">
        <v>25000</v>
      </c>
      <c r="D50" s="365"/>
      <c r="E50" s="196"/>
      <c r="F50" s="196"/>
      <c r="G50" s="196"/>
      <c r="H50" s="196"/>
      <c r="I50" s="196"/>
      <c r="J50" s="196"/>
      <c r="K50" s="176"/>
      <c r="L50" s="176"/>
      <c r="M50" s="176"/>
      <c r="N50" s="176"/>
      <c r="O50" s="176"/>
      <c r="P50" s="176"/>
      <c r="Q50" s="71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72"/>
    </row>
    <row r="51" spans="1:29" s="160" customFormat="1" ht="21" customHeight="1">
      <c r="A51" s="69" t="s">
        <v>771</v>
      </c>
      <c r="B51" s="192" t="s">
        <v>227</v>
      </c>
      <c r="C51" s="179">
        <v>10000</v>
      </c>
      <c r="D51" s="365" t="s">
        <v>533</v>
      </c>
      <c r="E51" s="196"/>
      <c r="F51" s="196"/>
      <c r="G51" s="268"/>
      <c r="H51" s="196"/>
      <c r="I51" s="360">
        <v>50</v>
      </c>
      <c r="J51" s="179">
        <v>10000</v>
      </c>
      <c r="K51" s="176"/>
      <c r="L51" s="176"/>
      <c r="M51" s="176"/>
      <c r="N51" s="176"/>
      <c r="O51" s="176"/>
      <c r="P51" s="176"/>
      <c r="Q51" s="71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72"/>
    </row>
    <row r="52" spans="1:29" s="160" customFormat="1" ht="21" customHeight="1">
      <c r="A52" s="69"/>
      <c r="B52" s="192" t="s">
        <v>740</v>
      </c>
      <c r="C52" s="179">
        <v>10000</v>
      </c>
      <c r="D52" s="365" t="s">
        <v>534</v>
      </c>
      <c r="E52" s="196"/>
      <c r="F52" s="196"/>
      <c r="G52" s="268"/>
      <c r="H52" s="196"/>
      <c r="I52" s="360">
        <v>50</v>
      </c>
      <c r="J52" s="179">
        <v>10000</v>
      </c>
      <c r="K52" s="176"/>
      <c r="L52" s="176"/>
      <c r="M52" s="176"/>
      <c r="N52" s="176"/>
      <c r="O52" s="176"/>
      <c r="P52" s="176"/>
      <c r="Q52" s="71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72"/>
    </row>
    <row r="53" spans="1:29" s="160" customFormat="1" ht="21" customHeight="1">
      <c r="A53" s="69"/>
      <c r="B53" s="192" t="s">
        <v>296</v>
      </c>
      <c r="C53" s="179">
        <v>5000</v>
      </c>
      <c r="D53" s="365" t="s">
        <v>532</v>
      </c>
      <c r="E53" s="196"/>
      <c r="F53" s="196"/>
      <c r="G53" s="268"/>
      <c r="H53" s="196"/>
      <c r="I53" s="360">
        <v>25</v>
      </c>
      <c r="J53" s="179">
        <v>5000</v>
      </c>
      <c r="K53" s="176"/>
      <c r="L53" s="176"/>
      <c r="M53" s="176"/>
      <c r="N53" s="176"/>
      <c r="O53" s="176"/>
      <c r="P53" s="176"/>
      <c r="Q53" s="71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72"/>
    </row>
    <row r="54" spans="1:29" s="160" customFormat="1" ht="35.4" customHeight="1">
      <c r="A54" s="508" t="s">
        <v>846</v>
      </c>
      <c r="B54" s="721"/>
      <c r="C54" s="722"/>
      <c r="D54" s="660"/>
      <c r="E54" s="289"/>
      <c r="F54" s="289"/>
      <c r="G54" s="289"/>
      <c r="H54" s="289"/>
      <c r="I54" s="676"/>
      <c r="J54" s="694"/>
      <c r="K54" s="289"/>
      <c r="L54" s="289"/>
      <c r="M54" s="289"/>
      <c r="N54" s="289"/>
      <c r="O54" s="289"/>
      <c r="P54" s="676"/>
      <c r="Q54" s="289"/>
      <c r="R54" s="289"/>
      <c r="S54" s="676"/>
      <c r="T54" s="676"/>
      <c r="U54" s="289"/>
      <c r="V54" s="289"/>
      <c r="W54" s="289"/>
      <c r="X54" s="289"/>
      <c r="Y54" s="289"/>
      <c r="Z54" s="289"/>
      <c r="AA54" s="289"/>
      <c r="AB54" s="289"/>
      <c r="AC54" s="736" t="s">
        <v>735</v>
      </c>
    </row>
    <row r="55" spans="1:29" s="160" customFormat="1" ht="38.4" customHeight="1">
      <c r="A55" s="69" t="s">
        <v>804</v>
      </c>
      <c r="B55" s="363" t="s">
        <v>309</v>
      </c>
      <c r="C55" s="364">
        <v>8000</v>
      </c>
      <c r="D55" s="660" t="s">
        <v>535</v>
      </c>
      <c r="E55" s="289"/>
      <c r="F55" s="289"/>
      <c r="G55" s="289"/>
      <c r="H55" s="289"/>
      <c r="I55" s="676"/>
      <c r="J55" s="694"/>
      <c r="K55" s="289">
        <v>20</v>
      </c>
      <c r="L55" s="676">
        <v>8000</v>
      </c>
      <c r="M55" s="289"/>
      <c r="N55" s="289"/>
      <c r="O55" s="289"/>
      <c r="P55" s="676"/>
      <c r="Q55" s="289"/>
      <c r="R55" s="289"/>
      <c r="S55" s="676"/>
      <c r="T55" s="676"/>
      <c r="U55" s="289"/>
      <c r="V55" s="289"/>
      <c r="W55" s="289"/>
      <c r="X55" s="289"/>
      <c r="Y55" s="289"/>
      <c r="Z55" s="289"/>
      <c r="AA55" s="289"/>
      <c r="AB55" s="289"/>
      <c r="AC55" s="736"/>
    </row>
    <row r="56" spans="1:29" s="160" customFormat="1" ht="36">
      <c r="A56" s="69" t="s">
        <v>805</v>
      </c>
      <c r="B56" s="363" t="s">
        <v>309</v>
      </c>
      <c r="C56" s="364">
        <v>28000</v>
      </c>
      <c r="D56" s="660" t="s">
        <v>535</v>
      </c>
      <c r="E56" s="289"/>
      <c r="F56" s="289"/>
      <c r="G56" s="289"/>
      <c r="H56" s="289"/>
      <c r="I56" s="676"/>
      <c r="J56" s="694"/>
      <c r="K56" s="289"/>
      <c r="L56" s="289"/>
      <c r="M56" s="289">
        <v>20</v>
      </c>
      <c r="N56" s="676">
        <v>28000</v>
      </c>
      <c r="O56" s="289"/>
      <c r="P56" s="676"/>
      <c r="Q56" s="289"/>
      <c r="R56" s="289"/>
      <c r="S56" s="676"/>
      <c r="T56" s="676"/>
      <c r="U56" s="289"/>
      <c r="V56" s="289"/>
      <c r="W56" s="289"/>
      <c r="X56" s="289"/>
      <c r="Y56" s="289"/>
      <c r="Z56" s="289"/>
      <c r="AA56" s="289"/>
      <c r="AB56" s="289"/>
      <c r="AC56" s="736"/>
    </row>
    <row r="57" spans="1:29" s="160" customFormat="1" ht="21" customHeight="1">
      <c r="A57" s="508" t="s">
        <v>847</v>
      </c>
      <c r="B57" s="823"/>
      <c r="C57" s="510"/>
      <c r="D57" s="279"/>
      <c r="E57" s="289"/>
      <c r="F57" s="289"/>
      <c r="G57" s="289"/>
      <c r="H57" s="289"/>
      <c r="I57" s="676"/>
      <c r="J57" s="694"/>
      <c r="K57" s="289"/>
      <c r="L57" s="289"/>
      <c r="M57" s="289"/>
      <c r="N57" s="289"/>
      <c r="O57" s="289"/>
      <c r="P57" s="289"/>
      <c r="Q57" s="289"/>
      <c r="R57" s="289"/>
      <c r="S57" s="676"/>
      <c r="T57" s="694"/>
      <c r="U57" s="289"/>
      <c r="V57" s="289"/>
      <c r="W57" s="289"/>
      <c r="X57" s="289"/>
      <c r="Y57" s="289"/>
      <c r="Z57" s="289"/>
      <c r="AA57" s="289"/>
      <c r="AB57" s="289"/>
      <c r="AC57" s="735" t="s">
        <v>735</v>
      </c>
    </row>
    <row r="58" spans="1:29" s="160" customFormat="1" ht="54" customHeight="1">
      <c r="A58" s="69" t="s">
        <v>803</v>
      </c>
      <c r="B58" s="214" t="s">
        <v>296</v>
      </c>
      <c r="C58" s="217">
        <v>10000</v>
      </c>
      <c r="D58" s="639" t="s">
        <v>534</v>
      </c>
      <c r="E58" s="289"/>
      <c r="F58" s="289"/>
      <c r="G58" s="289"/>
      <c r="H58" s="289"/>
      <c r="I58" s="676"/>
      <c r="J58" s="694"/>
      <c r="K58" s="176">
        <v>25</v>
      </c>
      <c r="L58" s="675">
        <v>10000</v>
      </c>
      <c r="M58" s="289"/>
      <c r="N58" s="289"/>
      <c r="O58" s="289"/>
      <c r="P58" s="289"/>
      <c r="Q58" s="289"/>
      <c r="R58" s="289"/>
      <c r="S58" s="676"/>
      <c r="T58" s="694"/>
      <c r="U58" s="289"/>
      <c r="V58" s="289"/>
      <c r="W58" s="289"/>
      <c r="X58" s="289"/>
      <c r="Y58" s="289"/>
      <c r="Z58" s="289"/>
      <c r="AA58" s="289"/>
      <c r="AB58" s="289"/>
      <c r="AC58" s="735"/>
    </row>
    <row r="59" spans="1:29" s="160" customFormat="1" ht="36">
      <c r="A59" s="508" t="s">
        <v>848</v>
      </c>
      <c r="B59" s="824"/>
      <c r="C59" s="825"/>
      <c r="D59" s="279"/>
      <c r="E59" s="289"/>
      <c r="F59" s="289"/>
      <c r="G59" s="289"/>
      <c r="H59" s="289"/>
      <c r="I59" s="676"/>
      <c r="J59" s="694"/>
      <c r="K59" s="289"/>
      <c r="L59" s="289"/>
      <c r="M59" s="289"/>
      <c r="N59" s="289"/>
      <c r="O59" s="289"/>
      <c r="P59" s="289"/>
      <c r="Q59" s="289"/>
      <c r="R59" s="289"/>
      <c r="S59" s="676"/>
      <c r="T59" s="694"/>
      <c r="U59" s="289"/>
      <c r="V59" s="289"/>
      <c r="W59" s="289"/>
      <c r="X59" s="289"/>
      <c r="Y59" s="289"/>
      <c r="Z59" s="289"/>
      <c r="AA59" s="289"/>
      <c r="AB59" s="289"/>
      <c r="AC59" s="735" t="s">
        <v>735</v>
      </c>
    </row>
    <row r="60" spans="1:29" s="160" customFormat="1" ht="21" customHeight="1">
      <c r="A60" s="69" t="s">
        <v>802</v>
      </c>
      <c r="B60" s="175" t="s">
        <v>309</v>
      </c>
      <c r="C60" s="292">
        <v>3600</v>
      </c>
      <c r="D60" s="723" t="s">
        <v>743</v>
      </c>
      <c r="E60" s="289"/>
      <c r="F60" s="289"/>
      <c r="G60" s="289"/>
      <c r="H60" s="289"/>
      <c r="I60" s="676"/>
      <c r="J60" s="694"/>
      <c r="K60" s="289"/>
      <c r="L60" s="289"/>
      <c r="M60" s="289">
        <v>20</v>
      </c>
      <c r="N60" s="676">
        <v>3600</v>
      </c>
      <c r="O60" s="289"/>
      <c r="P60" s="289"/>
      <c r="Q60" s="289"/>
      <c r="R60" s="289"/>
      <c r="S60" s="676"/>
      <c r="T60" s="694"/>
      <c r="U60" s="289"/>
      <c r="V60" s="289"/>
      <c r="W60" s="289"/>
      <c r="X60" s="289"/>
      <c r="Y60" s="289"/>
      <c r="Z60" s="289"/>
      <c r="AA60" s="289"/>
      <c r="AB60" s="289"/>
      <c r="AC60" s="736"/>
    </row>
    <row r="61" spans="1:29" s="160" customFormat="1" ht="21" customHeight="1">
      <c r="A61" s="69"/>
      <c r="B61" s="175" t="s">
        <v>309</v>
      </c>
      <c r="C61" s="292">
        <v>3600</v>
      </c>
      <c r="D61" s="723" t="s">
        <v>744</v>
      </c>
      <c r="E61" s="289"/>
      <c r="F61" s="289"/>
      <c r="G61" s="289"/>
      <c r="H61" s="289"/>
      <c r="I61" s="676"/>
      <c r="J61" s="694"/>
      <c r="K61" s="289"/>
      <c r="L61" s="289"/>
      <c r="M61" s="289">
        <v>20</v>
      </c>
      <c r="N61" s="676">
        <v>3600</v>
      </c>
      <c r="O61" s="289"/>
      <c r="P61" s="289"/>
      <c r="Q61" s="289"/>
      <c r="R61" s="289"/>
      <c r="S61" s="676"/>
      <c r="T61" s="694"/>
      <c r="U61" s="289"/>
      <c r="V61" s="289"/>
      <c r="W61" s="289"/>
      <c r="X61" s="289"/>
      <c r="Y61" s="289"/>
      <c r="Z61" s="289"/>
      <c r="AA61" s="289"/>
      <c r="AB61" s="289"/>
      <c r="AC61" s="485"/>
    </row>
    <row r="62" spans="1:29" s="160" customFormat="1" ht="21" customHeight="1">
      <c r="A62" s="383"/>
      <c r="B62" s="175" t="s">
        <v>309</v>
      </c>
      <c r="C62" s="292">
        <v>3600</v>
      </c>
      <c r="D62" s="723" t="s">
        <v>745</v>
      </c>
      <c r="E62" s="289"/>
      <c r="F62" s="289"/>
      <c r="G62" s="289"/>
      <c r="H62" s="289"/>
      <c r="I62" s="676"/>
      <c r="J62" s="694"/>
      <c r="K62" s="289"/>
      <c r="L62" s="289"/>
      <c r="M62" s="289">
        <v>20</v>
      </c>
      <c r="N62" s="676">
        <v>3600</v>
      </c>
      <c r="O62" s="289"/>
      <c r="P62" s="289"/>
      <c r="Q62" s="289"/>
      <c r="R62" s="289"/>
      <c r="S62" s="676"/>
      <c r="T62" s="694"/>
      <c r="U62" s="289"/>
      <c r="V62" s="289"/>
      <c r="W62" s="289"/>
      <c r="X62" s="289"/>
      <c r="Y62" s="289"/>
      <c r="Z62" s="289"/>
      <c r="AA62" s="289"/>
      <c r="AB62" s="289"/>
      <c r="AC62" s="735"/>
    </row>
    <row r="63" spans="1:29" s="160" customFormat="1" ht="21" customHeight="1">
      <c r="A63" s="383"/>
      <c r="B63" s="175" t="s">
        <v>309</v>
      </c>
      <c r="C63" s="292">
        <v>3600</v>
      </c>
      <c r="D63" s="723" t="s">
        <v>746</v>
      </c>
      <c r="E63" s="289"/>
      <c r="F63" s="289"/>
      <c r="G63" s="289"/>
      <c r="H63" s="289"/>
      <c r="I63" s="676"/>
      <c r="J63" s="694"/>
      <c r="K63" s="289"/>
      <c r="L63" s="289"/>
      <c r="M63" s="289">
        <v>20</v>
      </c>
      <c r="N63" s="676">
        <v>3600</v>
      </c>
      <c r="O63" s="289"/>
      <c r="P63" s="289"/>
      <c r="Q63" s="289"/>
      <c r="R63" s="289"/>
      <c r="S63" s="676"/>
      <c r="T63" s="694"/>
      <c r="U63" s="289"/>
      <c r="V63" s="289"/>
      <c r="W63" s="289"/>
      <c r="X63" s="289"/>
      <c r="Y63" s="289"/>
      <c r="Z63" s="289"/>
      <c r="AA63" s="289"/>
      <c r="AB63" s="289"/>
      <c r="AC63" s="736"/>
    </row>
    <row r="64" spans="1:29" ht="20.399999999999999" customHeight="1">
      <c r="A64" s="195" t="s">
        <v>326</v>
      </c>
      <c r="B64" s="194"/>
      <c r="C64" s="826"/>
      <c r="D64" s="420"/>
      <c r="E64" s="420"/>
      <c r="F64" s="420"/>
      <c r="G64" s="420"/>
      <c r="H64" s="420"/>
      <c r="I64" s="334"/>
      <c r="J64" s="334"/>
      <c r="K64" s="334"/>
      <c r="L64" s="334"/>
      <c r="M64" s="334"/>
      <c r="N64" s="334"/>
      <c r="O64" s="181"/>
      <c r="P64" s="181"/>
      <c r="Q64" s="724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272"/>
    </row>
    <row r="65" spans="1:29" ht="19.2" customHeight="1">
      <c r="A65" s="857" t="s">
        <v>340</v>
      </c>
      <c r="B65" s="190"/>
      <c r="C65" s="827"/>
      <c r="D65" s="420"/>
      <c r="E65" s="420"/>
      <c r="F65" s="420"/>
      <c r="G65" s="420"/>
      <c r="H65" s="420"/>
      <c r="I65" s="334"/>
      <c r="J65" s="334"/>
      <c r="K65" s="334"/>
      <c r="L65" s="334"/>
      <c r="M65" s="334"/>
      <c r="N65" s="334"/>
      <c r="O65" s="181"/>
      <c r="P65" s="181"/>
      <c r="Q65" s="724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489" t="s">
        <v>735</v>
      </c>
    </row>
    <row r="66" spans="1:29" ht="36">
      <c r="A66" s="69" t="s">
        <v>327</v>
      </c>
      <c r="B66" s="372"/>
      <c r="C66" s="269"/>
      <c r="D66" s="404"/>
      <c r="E66" s="404"/>
      <c r="F66" s="404"/>
      <c r="G66" s="404"/>
      <c r="H66" s="404"/>
      <c r="I66" s="181"/>
      <c r="J66" s="181"/>
      <c r="K66" s="181"/>
      <c r="L66" s="181"/>
      <c r="M66" s="181"/>
      <c r="N66" s="181"/>
      <c r="O66" s="181"/>
      <c r="P66" s="181"/>
      <c r="Q66" s="724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272"/>
    </row>
    <row r="67" spans="1:29" s="160" customFormat="1" ht="19.8" customHeight="1">
      <c r="A67" s="69" t="s">
        <v>523</v>
      </c>
      <c r="B67" s="297" t="s">
        <v>171</v>
      </c>
      <c r="C67" s="173">
        <v>9000</v>
      </c>
      <c r="D67" s="268"/>
      <c r="E67" s="268"/>
      <c r="F67" s="268"/>
      <c r="G67" s="268"/>
      <c r="H67" s="268"/>
      <c r="I67" s="268">
        <v>30</v>
      </c>
      <c r="J67" s="308">
        <v>9000</v>
      </c>
      <c r="K67" s="268"/>
      <c r="L67" s="268"/>
      <c r="M67" s="268"/>
      <c r="N67" s="268"/>
      <c r="O67" s="268"/>
      <c r="P67" s="268"/>
      <c r="Q67" s="725"/>
      <c r="R67" s="268"/>
      <c r="S67" s="268"/>
      <c r="T67" s="268"/>
      <c r="U67" s="268"/>
      <c r="V67" s="268"/>
      <c r="W67" s="268"/>
      <c r="X67" s="268"/>
      <c r="Y67" s="268"/>
      <c r="Z67" s="268"/>
      <c r="AA67" s="268"/>
      <c r="AB67" s="268"/>
      <c r="AC67" s="272"/>
    </row>
    <row r="68" spans="1:29" s="160" customFormat="1" ht="18">
      <c r="A68" s="696" t="s">
        <v>341</v>
      </c>
      <c r="B68" s="697"/>
      <c r="C68" s="194"/>
      <c r="D68" s="698"/>
      <c r="E68" s="268"/>
      <c r="F68" s="268"/>
      <c r="G68" s="268"/>
      <c r="H68" s="268"/>
      <c r="I68" s="268"/>
      <c r="J68" s="268"/>
      <c r="K68" s="268"/>
      <c r="L68" s="268"/>
      <c r="M68" s="268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  <c r="Y68" s="268"/>
      <c r="Z68" s="268"/>
      <c r="AA68" s="268"/>
      <c r="AB68" s="268"/>
      <c r="AC68" s="272"/>
    </row>
    <row r="69" spans="1:29" s="160" customFormat="1" ht="18">
      <c r="A69" s="188" t="s">
        <v>342</v>
      </c>
      <c r="B69" s="206"/>
      <c r="C69" s="190"/>
      <c r="D69" s="204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489" t="s">
        <v>596</v>
      </c>
    </row>
    <row r="70" spans="1:29" s="160" customFormat="1" ht="21" customHeight="1">
      <c r="A70" s="275" t="s">
        <v>343</v>
      </c>
      <c r="B70" s="174"/>
      <c r="C70" s="308"/>
      <c r="D70" s="279"/>
      <c r="E70" s="268"/>
      <c r="F70" s="268"/>
      <c r="G70" s="268"/>
      <c r="H70" s="268"/>
      <c r="I70" s="268"/>
      <c r="J70" s="268"/>
      <c r="K70" s="268"/>
      <c r="L70" s="268"/>
      <c r="M70" s="268"/>
      <c r="N70" s="328"/>
      <c r="O70" s="268"/>
      <c r="P70" s="268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8"/>
      <c r="AB70" s="268"/>
      <c r="AC70" s="272"/>
    </row>
    <row r="71" spans="1:29" s="160" customFormat="1" ht="18">
      <c r="A71" s="429" t="s">
        <v>344</v>
      </c>
      <c r="B71" s="219" t="s">
        <v>227</v>
      </c>
      <c r="C71" s="208">
        <v>12500</v>
      </c>
      <c r="D71" s="220" t="s">
        <v>537</v>
      </c>
      <c r="E71" s="777"/>
      <c r="F71" s="777"/>
      <c r="G71" s="777"/>
      <c r="H71" s="777"/>
      <c r="I71" s="777"/>
      <c r="J71" s="777"/>
      <c r="K71" s="777"/>
      <c r="L71" s="777"/>
      <c r="M71" s="777">
        <v>50</v>
      </c>
      <c r="N71" s="353">
        <v>12500</v>
      </c>
      <c r="O71" s="777"/>
      <c r="P71" s="777"/>
      <c r="Q71" s="777"/>
      <c r="R71" s="777"/>
      <c r="S71" s="777"/>
      <c r="T71" s="777"/>
      <c r="U71" s="777"/>
      <c r="V71" s="777"/>
      <c r="W71" s="777"/>
      <c r="X71" s="777"/>
      <c r="Y71" s="777"/>
      <c r="Z71" s="777"/>
      <c r="AA71" s="777"/>
      <c r="AB71" s="777"/>
      <c r="AC71" s="778"/>
    </row>
    <row r="72" spans="1:29" s="160" customFormat="1" ht="39.6">
      <c r="A72" s="339" t="s">
        <v>807</v>
      </c>
      <c r="B72" s="520"/>
      <c r="C72" s="391"/>
      <c r="D72" s="349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858"/>
    </row>
    <row r="73" spans="1:29" s="160" customFormat="1" ht="18">
      <c r="A73" s="255" t="s">
        <v>352</v>
      </c>
      <c r="B73" s="678"/>
      <c r="C73" s="256"/>
      <c r="D73" s="196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760" t="s">
        <v>545</v>
      </c>
    </row>
    <row r="74" spans="1:29" s="160" customFormat="1" ht="19.8" customHeight="1">
      <c r="A74" s="69" t="s">
        <v>353</v>
      </c>
      <c r="B74" s="192" t="s">
        <v>273</v>
      </c>
      <c r="C74" s="179">
        <v>13000</v>
      </c>
      <c r="D74" s="196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72"/>
    </row>
    <row r="75" spans="1:29" s="160" customFormat="1" ht="19.8" customHeight="1">
      <c r="A75" s="69" t="s">
        <v>546</v>
      </c>
      <c r="B75" s="175"/>
      <c r="C75" s="179">
        <v>2000</v>
      </c>
      <c r="D75" s="196" t="s">
        <v>531</v>
      </c>
      <c r="E75" s="268"/>
      <c r="F75" s="268"/>
      <c r="G75" s="268"/>
      <c r="H75" s="268"/>
      <c r="I75" s="268"/>
      <c r="J75" s="268"/>
      <c r="K75" s="268">
        <v>10</v>
      </c>
      <c r="L75" s="308">
        <v>2000</v>
      </c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72"/>
    </row>
    <row r="76" spans="1:29" s="160" customFormat="1" ht="19.8" customHeight="1">
      <c r="A76" s="69" t="s">
        <v>547</v>
      </c>
      <c r="B76" s="175"/>
      <c r="C76" s="179">
        <v>3500</v>
      </c>
      <c r="D76" s="196" t="s">
        <v>531</v>
      </c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9">
        <v>10</v>
      </c>
      <c r="T76" s="270">
        <v>3500</v>
      </c>
      <c r="U76" s="268"/>
      <c r="V76" s="268"/>
      <c r="W76" s="268"/>
      <c r="X76" s="268"/>
      <c r="Y76" s="268"/>
      <c r="Z76" s="268"/>
      <c r="AA76" s="268"/>
      <c r="AB76" s="268"/>
      <c r="AC76" s="272"/>
    </row>
    <row r="77" spans="1:29" s="160" customFormat="1" ht="19.8" customHeight="1" thickBot="1">
      <c r="A77" s="366" t="s">
        <v>548</v>
      </c>
      <c r="B77" s="819"/>
      <c r="C77" s="392">
        <v>7500</v>
      </c>
      <c r="D77" s="817" t="s">
        <v>531</v>
      </c>
      <c r="E77" s="800"/>
      <c r="F77" s="800"/>
      <c r="G77" s="800"/>
      <c r="H77" s="800"/>
      <c r="I77" s="800"/>
      <c r="J77" s="800"/>
      <c r="K77" s="800"/>
      <c r="L77" s="800"/>
      <c r="M77" s="800"/>
      <c r="N77" s="800"/>
      <c r="O77" s="800"/>
      <c r="P77" s="800"/>
      <c r="Q77" s="800"/>
      <c r="R77" s="800"/>
      <c r="S77" s="283">
        <v>10</v>
      </c>
      <c r="T77" s="285">
        <v>7500</v>
      </c>
      <c r="U77" s="800"/>
      <c r="V77" s="800"/>
      <c r="W77" s="800"/>
      <c r="X77" s="800"/>
      <c r="Y77" s="800"/>
      <c r="Z77" s="800"/>
      <c r="AA77" s="800"/>
      <c r="AB77" s="800"/>
      <c r="AC77" s="801"/>
    </row>
    <row r="78" spans="1:29" s="160" customFormat="1" ht="20.399999999999999">
      <c r="A78" s="430" t="s">
        <v>366</v>
      </c>
      <c r="B78" s="673"/>
      <c r="C78" s="347"/>
      <c r="D78" s="211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795"/>
    </row>
    <row r="79" spans="1:29" s="160" customFormat="1" ht="19.8">
      <c r="A79" s="250" t="s">
        <v>365</v>
      </c>
      <c r="B79" s="520"/>
      <c r="C79" s="253"/>
      <c r="D79" s="211"/>
      <c r="E79" s="268"/>
      <c r="F79" s="268"/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72"/>
    </row>
    <row r="80" spans="1:29" s="160" customFormat="1" ht="19.8">
      <c r="A80" s="245" t="s">
        <v>367</v>
      </c>
      <c r="B80" s="521"/>
      <c r="C80" s="252"/>
      <c r="D80" s="211"/>
      <c r="E80" s="268"/>
      <c r="F80" s="268"/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760" t="s">
        <v>545</v>
      </c>
    </row>
    <row r="81" spans="1:29" s="160" customFormat="1" ht="36.6" thickBot="1">
      <c r="A81" s="535" t="s">
        <v>368</v>
      </c>
      <c r="B81" s="797" t="s">
        <v>309</v>
      </c>
      <c r="C81" s="798">
        <v>5000</v>
      </c>
      <c r="D81" s="799" t="s">
        <v>531</v>
      </c>
      <c r="E81" s="800"/>
      <c r="F81" s="800"/>
      <c r="G81" s="800"/>
      <c r="H81" s="800"/>
      <c r="I81" s="800"/>
      <c r="J81" s="800"/>
      <c r="K81" s="800"/>
      <c r="L81" s="800"/>
      <c r="M81" s="800"/>
      <c r="N81" s="800"/>
      <c r="O81" s="799">
        <v>20</v>
      </c>
      <c r="P81" s="581">
        <v>5000</v>
      </c>
      <c r="Q81" s="799"/>
      <c r="R81" s="799"/>
      <c r="S81" s="799"/>
      <c r="T81" s="800"/>
      <c r="U81" s="800"/>
      <c r="V81" s="800"/>
      <c r="W81" s="800"/>
      <c r="X81" s="800"/>
      <c r="Y81" s="800"/>
      <c r="Z81" s="800"/>
      <c r="AA81" s="800"/>
      <c r="AB81" s="800"/>
      <c r="AC81" s="801"/>
    </row>
    <row r="82" spans="1:29" s="160" customFormat="1" ht="22.95" customHeight="1">
      <c r="A82" s="792" t="s">
        <v>185</v>
      </c>
      <c r="B82" s="793"/>
      <c r="C82" s="775"/>
      <c r="D82" s="794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795"/>
    </row>
    <row r="83" spans="1:29" s="197" customFormat="1" ht="22.95" customHeight="1">
      <c r="A83" s="726" t="s">
        <v>371</v>
      </c>
      <c r="B83" s="727"/>
      <c r="C83" s="728"/>
      <c r="D83" s="698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740"/>
    </row>
    <row r="84" spans="1:29" s="197" customFormat="1" ht="22.95" customHeight="1">
      <c r="A84" s="729" t="s">
        <v>372</v>
      </c>
      <c r="B84" s="730"/>
      <c r="C84" s="731"/>
      <c r="D84" s="698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275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740" t="s">
        <v>600</v>
      </c>
    </row>
    <row r="85" spans="1:29" s="160" customFormat="1" ht="23.55" customHeight="1" thickBot="1">
      <c r="A85" s="366" t="s">
        <v>795</v>
      </c>
      <c r="B85" s="802" t="s">
        <v>230</v>
      </c>
      <c r="C85" s="803">
        <v>4800</v>
      </c>
      <c r="D85" s="804" t="s">
        <v>751</v>
      </c>
      <c r="E85" s="805"/>
      <c r="F85" s="806"/>
      <c r="G85" s="806"/>
      <c r="H85" s="806"/>
      <c r="I85" s="806"/>
      <c r="J85" s="806"/>
      <c r="K85" s="807"/>
      <c r="L85" s="808"/>
      <c r="M85" s="808"/>
      <c r="N85" s="808"/>
      <c r="O85" s="807"/>
      <c r="P85" s="807"/>
      <c r="Q85" s="807"/>
      <c r="R85" s="800"/>
      <c r="S85" s="800">
        <v>12</v>
      </c>
      <c r="T85" s="821">
        <v>4800</v>
      </c>
      <c r="U85" s="800"/>
      <c r="V85" s="800"/>
      <c r="W85" s="800"/>
      <c r="X85" s="800"/>
      <c r="Y85" s="800"/>
      <c r="Z85" s="800"/>
      <c r="AA85" s="800"/>
      <c r="AB85" s="800"/>
      <c r="AC85" s="809"/>
    </row>
    <row r="86" spans="1:29" s="160" customFormat="1" ht="23.55" customHeight="1">
      <c r="A86" s="346" t="s">
        <v>384</v>
      </c>
      <c r="B86" s="673"/>
      <c r="C86" s="347"/>
      <c r="D86" s="211"/>
      <c r="E86" s="788"/>
      <c r="F86" s="789"/>
      <c r="G86" s="789"/>
      <c r="H86" s="789"/>
      <c r="I86" s="789"/>
      <c r="J86" s="789"/>
      <c r="K86" s="280"/>
      <c r="L86" s="278"/>
      <c r="M86" s="278"/>
      <c r="N86" s="278"/>
      <c r="O86" s="280"/>
      <c r="P86" s="280"/>
      <c r="Q86" s="280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596"/>
    </row>
    <row r="87" spans="1:29" s="160" customFormat="1" ht="23.55" customHeight="1">
      <c r="A87" s="250" t="s">
        <v>385</v>
      </c>
      <c r="B87" s="520"/>
      <c r="C87" s="253"/>
      <c r="D87" s="211"/>
      <c r="E87" s="300"/>
      <c r="F87" s="367"/>
      <c r="G87" s="367"/>
      <c r="H87" s="367"/>
      <c r="I87" s="367"/>
      <c r="J87" s="367"/>
      <c r="K87" s="290"/>
      <c r="L87" s="289"/>
      <c r="M87" s="289"/>
      <c r="N87" s="289"/>
      <c r="O87" s="290"/>
      <c r="P87" s="290"/>
      <c r="Q87" s="290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689"/>
    </row>
    <row r="88" spans="1:29" s="160" customFormat="1" ht="23.55" customHeight="1">
      <c r="A88" s="245" t="s">
        <v>386</v>
      </c>
      <c r="B88" s="521"/>
      <c r="C88" s="252"/>
      <c r="D88" s="211"/>
      <c r="E88" s="300"/>
      <c r="F88" s="367"/>
      <c r="G88" s="367"/>
      <c r="H88" s="367"/>
      <c r="I88" s="367"/>
      <c r="J88" s="367"/>
      <c r="K88" s="290"/>
      <c r="L88" s="289"/>
      <c r="M88" s="289"/>
      <c r="N88" s="289"/>
      <c r="O88" s="290"/>
      <c r="P88" s="290"/>
      <c r="Q88" s="290"/>
      <c r="R88" s="268"/>
      <c r="S88" s="268"/>
      <c r="T88" s="268"/>
      <c r="U88" s="268"/>
      <c r="V88" s="268"/>
      <c r="W88" s="268"/>
      <c r="X88" s="268"/>
      <c r="Y88" s="268"/>
      <c r="Z88" s="268"/>
      <c r="AA88" s="268"/>
      <c r="AB88" s="268"/>
      <c r="AC88" s="272" t="s">
        <v>782</v>
      </c>
    </row>
    <row r="89" spans="1:29" s="160" customFormat="1" ht="23.55" customHeight="1">
      <c r="A89" s="524" t="s">
        <v>387</v>
      </c>
      <c r="B89" s="178"/>
      <c r="C89" s="328"/>
      <c r="D89" s="375"/>
      <c r="E89" s="300"/>
      <c r="F89" s="367"/>
      <c r="G89" s="367"/>
      <c r="H89" s="367"/>
      <c r="I89" s="367"/>
      <c r="J89" s="367"/>
      <c r="K89" s="290"/>
      <c r="L89" s="289"/>
      <c r="M89" s="289"/>
      <c r="N89" s="289"/>
      <c r="O89" s="290"/>
      <c r="P89" s="290"/>
      <c r="Q89" s="290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689"/>
    </row>
    <row r="90" spans="1:29" s="160" customFormat="1" ht="55.2" customHeight="1">
      <c r="A90" s="211" t="s">
        <v>512</v>
      </c>
      <c r="B90" s="249" t="s">
        <v>273</v>
      </c>
      <c r="C90" s="241">
        <v>2000</v>
      </c>
      <c r="D90" s="183" t="s">
        <v>534</v>
      </c>
      <c r="E90" s="300"/>
      <c r="F90" s="367"/>
      <c r="G90" s="367"/>
      <c r="H90" s="367"/>
      <c r="I90" s="381">
        <v>10</v>
      </c>
      <c r="J90" s="854">
        <v>2000</v>
      </c>
      <c r="K90" s="290"/>
      <c r="L90" s="289"/>
      <c r="M90" s="289"/>
      <c r="N90" s="289"/>
      <c r="O90" s="290"/>
      <c r="P90" s="290"/>
      <c r="Q90" s="290"/>
      <c r="R90" s="268"/>
      <c r="S90" s="268"/>
      <c r="T90" s="268"/>
      <c r="U90" s="268"/>
      <c r="V90" s="268"/>
      <c r="W90" s="268"/>
      <c r="X90" s="268"/>
      <c r="Y90" s="268"/>
      <c r="Z90" s="268"/>
      <c r="AA90" s="268"/>
      <c r="AB90" s="268"/>
      <c r="AC90" s="272"/>
    </row>
    <row r="91" spans="1:29" s="160" customFormat="1" ht="54.6" customHeight="1">
      <c r="A91" s="211" t="s">
        <v>388</v>
      </c>
      <c r="B91" s="249" t="s">
        <v>273</v>
      </c>
      <c r="C91" s="241">
        <v>2000</v>
      </c>
      <c r="D91" s="183" t="s">
        <v>534</v>
      </c>
      <c r="E91" s="300"/>
      <c r="F91" s="367"/>
      <c r="G91" s="367"/>
      <c r="H91" s="367"/>
      <c r="I91" s="381">
        <v>10</v>
      </c>
      <c r="J91" s="854">
        <v>2000</v>
      </c>
      <c r="K91" s="290"/>
      <c r="L91" s="289"/>
      <c r="M91" s="289"/>
      <c r="N91" s="289"/>
      <c r="O91" s="290"/>
      <c r="P91" s="290"/>
      <c r="Q91" s="290"/>
      <c r="R91" s="268"/>
      <c r="S91" s="268"/>
      <c r="T91" s="268"/>
      <c r="U91" s="268"/>
      <c r="V91" s="268"/>
      <c r="W91" s="268"/>
      <c r="X91" s="268"/>
      <c r="Y91" s="268"/>
      <c r="Z91" s="268"/>
      <c r="AA91" s="268"/>
      <c r="AB91" s="268"/>
      <c r="AC91" s="272"/>
    </row>
    <row r="92" spans="1:29" s="160" customFormat="1" ht="38.4" customHeight="1">
      <c r="A92" s="191" t="s">
        <v>389</v>
      </c>
      <c r="B92" s="178"/>
      <c r="C92" s="328"/>
      <c r="D92" s="375"/>
      <c r="E92" s="300"/>
      <c r="F92" s="367"/>
      <c r="G92" s="367"/>
      <c r="H92" s="367"/>
      <c r="I92" s="381"/>
      <c r="J92" s="854"/>
      <c r="K92" s="290"/>
      <c r="L92" s="289"/>
      <c r="M92" s="289"/>
      <c r="N92" s="289"/>
      <c r="O92" s="290"/>
      <c r="P92" s="290"/>
      <c r="Q92" s="290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689"/>
    </row>
    <row r="93" spans="1:29" s="160" customFormat="1" ht="55.8" customHeight="1">
      <c r="A93" s="211" t="s">
        <v>390</v>
      </c>
      <c r="B93" s="249" t="s">
        <v>273</v>
      </c>
      <c r="C93" s="241">
        <v>2000</v>
      </c>
      <c r="D93" s="183" t="s">
        <v>534</v>
      </c>
      <c r="E93" s="300"/>
      <c r="F93" s="367"/>
      <c r="G93" s="367"/>
      <c r="H93" s="367"/>
      <c r="I93" s="381">
        <v>10</v>
      </c>
      <c r="J93" s="854">
        <v>2000</v>
      </c>
      <c r="K93" s="290"/>
      <c r="L93" s="289"/>
      <c r="M93" s="289"/>
      <c r="N93" s="289"/>
      <c r="O93" s="290"/>
      <c r="P93" s="290"/>
      <c r="Q93" s="290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72"/>
    </row>
    <row r="94" spans="1:29" s="160" customFormat="1" ht="40.799999999999997" customHeight="1" thickBot="1">
      <c r="A94" s="535" t="s">
        <v>391</v>
      </c>
      <c r="B94" s="810" t="s">
        <v>273</v>
      </c>
      <c r="C94" s="584">
        <v>4000</v>
      </c>
      <c r="D94" s="366" t="s">
        <v>534</v>
      </c>
      <c r="E94" s="805"/>
      <c r="F94" s="806"/>
      <c r="G94" s="806"/>
      <c r="H94" s="806"/>
      <c r="I94" s="855">
        <v>10</v>
      </c>
      <c r="J94" s="856">
        <v>4000</v>
      </c>
      <c r="K94" s="807"/>
      <c r="L94" s="808"/>
      <c r="M94" s="808"/>
      <c r="N94" s="808"/>
      <c r="O94" s="807"/>
      <c r="P94" s="807"/>
      <c r="Q94" s="807"/>
      <c r="R94" s="800"/>
      <c r="S94" s="800"/>
      <c r="T94" s="800"/>
      <c r="U94" s="800"/>
      <c r="V94" s="800"/>
      <c r="W94" s="800"/>
      <c r="X94" s="800"/>
      <c r="Y94" s="800"/>
      <c r="Z94" s="800"/>
      <c r="AA94" s="800"/>
      <c r="AB94" s="800"/>
      <c r="AC94" s="801"/>
    </row>
    <row r="95" spans="1:29" s="160" customFormat="1" ht="24.6" customHeight="1">
      <c r="A95" s="209" t="s">
        <v>394</v>
      </c>
      <c r="B95" s="774"/>
      <c r="C95" s="775"/>
      <c r="D95" s="787"/>
      <c r="E95" s="274"/>
      <c r="F95" s="274"/>
      <c r="G95" s="776"/>
      <c r="H95" s="776"/>
      <c r="I95" s="776"/>
      <c r="J95" s="776"/>
      <c r="K95" s="776"/>
      <c r="L95" s="776"/>
      <c r="M95" s="776"/>
      <c r="N95" s="776"/>
      <c r="O95" s="776"/>
      <c r="P95" s="776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596"/>
    </row>
    <row r="96" spans="1:29" s="197" customFormat="1" ht="21" customHeight="1">
      <c r="A96" s="699" t="s">
        <v>202</v>
      </c>
      <c r="B96" s="486"/>
      <c r="C96" s="194"/>
      <c r="D96" s="365"/>
      <c r="E96" s="196"/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740"/>
    </row>
    <row r="97" spans="1:29" s="197" customFormat="1" ht="21" customHeight="1">
      <c r="A97" s="255" t="s">
        <v>175</v>
      </c>
      <c r="B97" s="187"/>
      <c r="C97" s="256"/>
      <c r="D97" s="365"/>
      <c r="E97" s="196"/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740" t="s">
        <v>600</v>
      </c>
    </row>
    <row r="98" spans="1:29" s="197" customFormat="1" ht="21" customHeight="1">
      <c r="A98" s="69" t="s">
        <v>223</v>
      </c>
      <c r="B98" s="189"/>
      <c r="C98" s="177"/>
      <c r="D98" s="365"/>
      <c r="E98" s="196"/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680"/>
    </row>
    <row r="99" spans="1:29" s="197" customFormat="1" ht="38.549999999999997" customHeight="1">
      <c r="A99" s="201" t="s">
        <v>395</v>
      </c>
      <c r="B99" s="557"/>
      <c r="C99" s="203"/>
      <c r="D99" s="871"/>
      <c r="E99" s="389"/>
      <c r="F99" s="389"/>
      <c r="G99" s="389"/>
      <c r="H99" s="557"/>
      <c r="I99" s="427"/>
      <c r="J99" s="557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739"/>
    </row>
    <row r="100" spans="1:29" s="197" customFormat="1" ht="21" customHeight="1">
      <c r="A100" s="183" t="s">
        <v>396</v>
      </c>
      <c r="B100" s="532" t="s">
        <v>275</v>
      </c>
      <c r="C100" s="325">
        <v>12300</v>
      </c>
      <c r="D100" s="324" t="s">
        <v>538</v>
      </c>
      <c r="E100" s="533"/>
      <c r="F100" s="533"/>
      <c r="G100" s="533"/>
      <c r="H100" s="349"/>
      <c r="I100" s="533"/>
      <c r="J100" s="533"/>
      <c r="K100" s="533">
        <v>60</v>
      </c>
      <c r="L100" s="325">
        <v>12300</v>
      </c>
      <c r="M100" s="533"/>
      <c r="N100" s="533"/>
      <c r="O100" s="533"/>
      <c r="P100" s="533"/>
      <c r="Q100" s="533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870"/>
    </row>
    <row r="101" spans="1:29" s="197" customFormat="1" ht="21" customHeight="1">
      <c r="A101" s="69" t="s">
        <v>397</v>
      </c>
      <c r="B101" s="363" t="s">
        <v>401</v>
      </c>
      <c r="C101" s="364">
        <v>61500</v>
      </c>
      <c r="D101" s="633"/>
      <c r="E101" s="522"/>
      <c r="F101" s="522"/>
      <c r="G101" s="522"/>
      <c r="H101" s="196"/>
      <c r="I101" s="522"/>
      <c r="J101" s="522"/>
      <c r="K101" s="522"/>
      <c r="L101" s="364"/>
      <c r="M101" s="522"/>
      <c r="N101" s="522"/>
      <c r="O101" s="522"/>
      <c r="P101" s="522"/>
      <c r="Q101" s="522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680"/>
    </row>
    <row r="102" spans="1:29" s="197" customFormat="1" ht="21" customHeight="1">
      <c r="A102" s="69"/>
      <c r="B102" s="363" t="s">
        <v>275</v>
      </c>
      <c r="C102" s="364">
        <v>12300</v>
      </c>
      <c r="D102" s="633" t="s">
        <v>532</v>
      </c>
      <c r="E102" s="522"/>
      <c r="F102" s="522"/>
      <c r="G102" s="522"/>
      <c r="H102" s="196"/>
      <c r="I102" s="522"/>
      <c r="J102" s="522"/>
      <c r="K102" s="522">
        <v>60</v>
      </c>
      <c r="L102" s="364">
        <v>12300</v>
      </c>
      <c r="M102" s="522"/>
      <c r="N102" s="522"/>
      <c r="O102" s="522"/>
      <c r="P102" s="522"/>
      <c r="Q102" s="522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680"/>
    </row>
    <row r="103" spans="1:29" s="197" customFormat="1" ht="21" customHeight="1">
      <c r="A103" s="69"/>
      <c r="B103" s="363" t="s">
        <v>275</v>
      </c>
      <c r="C103" s="364">
        <v>12300</v>
      </c>
      <c r="D103" s="633" t="s">
        <v>539</v>
      </c>
      <c r="E103" s="522"/>
      <c r="F103" s="522"/>
      <c r="G103" s="522"/>
      <c r="H103" s="196"/>
      <c r="I103" s="522"/>
      <c r="J103" s="522"/>
      <c r="K103" s="522">
        <v>60</v>
      </c>
      <c r="L103" s="364">
        <v>12300</v>
      </c>
      <c r="M103" s="522"/>
      <c r="N103" s="522"/>
      <c r="O103" s="522"/>
      <c r="P103" s="522"/>
      <c r="Q103" s="522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680"/>
    </row>
    <row r="104" spans="1:29" s="197" customFormat="1" ht="21" customHeight="1">
      <c r="A104" s="69"/>
      <c r="B104" s="363" t="s">
        <v>275</v>
      </c>
      <c r="C104" s="364">
        <v>12300</v>
      </c>
      <c r="D104" s="633" t="s">
        <v>537</v>
      </c>
      <c r="E104" s="522"/>
      <c r="F104" s="522"/>
      <c r="G104" s="522"/>
      <c r="H104" s="196"/>
      <c r="I104" s="522"/>
      <c r="J104" s="522"/>
      <c r="K104" s="522">
        <v>60</v>
      </c>
      <c r="L104" s="364">
        <v>12300</v>
      </c>
      <c r="M104" s="522"/>
      <c r="N104" s="522"/>
      <c r="O104" s="522"/>
      <c r="P104" s="522"/>
      <c r="Q104" s="522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680"/>
    </row>
    <row r="105" spans="1:29" s="197" customFormat="1" ht="21" customHeight="1">
      <c r="A105" s="69"/>
      <c r="B105" s="363" t="s">
        <v>275</v>
      </c>
      <c r="C105" s="364">
        <v>12300</v>
      </c>
      <c r="D105" s="633" t="s">
        <v>541</v>
      </c>
      <c r="E105" s="522"/>
      <c r="F105" s="522"/>
      <c r="G105" s="522"/>
      <c r="H105" s="196"/>
      <c r="I105" s="522"/>
      <c r="J105" s="522"/>
      <c r="K105" s="522">
        <v>60</v>
      </c>
      <c r="L105" s="364">
        <v>12300</v>
      </c>
      <c r="M105" s="522"/>
      <c r="N105" s="522"/>
      <c r="O105" s="522"/>
      <c r="P105" s="522"/>
      <c r="Q105" s="522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680"/>
    </row>
    <row r="106" spans="1:29" s="197" customFormat="1" ht="21" customHeight="1" thickBot="1">
      <c r="A106" s="366"/>
      <c r="B106" s="813" t="s">
        <v>275</v>
      </c>
      <c r="C106" s="814">
        <v>12300</v>
      </c>
      <c r="D106" s="815" t="s">
        <v>542</v>
      </c>
      <c r="E106" s="816"/>
      <c r="F106" s="816"/>
      <c r="G106" s="816"/>
      <c r="H106" s="817"/>
      <c r="I106" s="816"/>
      <c r="J106" s="816"/>
      <c r="K106" s="816">
        <v>60</v>
      </c>
      <c r="L106" s="814">
        <v>12300</v>
      </c>
      <c r="M106" s="816"/>
      <c r="N106" s="816"/>
      <c r="O106" s="816"/>
      <c r="P106" s="816"/>
      <c r="Q106" s="816"/>
      <c r="R106" s="817"/>
      <c r="S106" s="817"/>
      <c r="T106" s="817"/>
      <c r="U106" s="817"/>
      <c r="V106" s="817"/>
      <c r="W106" s="817"/>
      <c r="X106" s="817"/>
      <c r="Y106" s="817"/>
      <c r="Z106" s="817"/>
      <c r="AA106" s="817"/>
      <c r="AB106" s="817"/>
      <c r="AC106" s="818"/>
    </row>
    <row r="107" spans="1:29" ht="22.2" customHeight="1">
      <c r="A107" s="346" t="s">
        <v>187</v>
      </c>
      <c r="B107" s="347"/>
      <c r="C107" s="779"/>
      <c r="D107" s="409"/>
      <c r="E107" s="424"/>
      <c r="F107" s="409"/>
      <c r="G107" s="409"/>
      <c r="H107" s="409"/>
      <c r="I107" s="282"/>
      <c r="J107" s="282"/>
      <c r="K107" s="282"/>
      <c r="L107" s="282"/>
      <c r="M107" s="282"/>
      <c r="N107" s="282"/>
      <c r="O107" s="184"/>
      <c r="P107" s="184"/>
      <c r="Q107" s="812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/>
      <c r="AB107" s="184"/>
      <c r="AC107" s="184"/>
    </row>
    <row r="108" spans="1:29" ht="21" customHeight="1">
      <c r="A108" s="254" t="s">
        <v>406</v>
      </c>
      <c r="B108" s="520"/>
      <c r="C108" s="253"/>
      <c r="D108" s="211"/>
      <c r="E108" s="442"/>
      <c r="F108" s="442"/>
      <c r="G108" s="442"/>
      <c r="H108" s="442"/>
      <c r="I108" s="443"/>
      <c r="J108" s="444"/>
      <c r="K108" s="442"/>
      <c r="L108" s="442"/>
      <c r="M108" s="442"/>
      <c r="N108" s="442"/>
      <c r="O108" s="442"/>
      <c r="P108" s="442"/>
      <c r="Q108" s="442"/>
      <c r="R108" s="442"/>
      <c r="S108" s="443"/>
      <c r="T108" s="444"/>
      <c r="U108" s="442"/>
      <c r="V108" s="442"/>
      <c r="W108" s="442"/>
      <c r="X108" s="442"/>
      <c r="Y108" s="442"/>
      <c r="Z108" s="442"/>
      <c r="AA108" s="442"/>
      <c r="AB108" s="442"/>
      <c r="AC108" s="448"/>
    </row>
    <row r="109" spans="1:29" ht="21" customHeight="1">
      <c r="A109" s="245" t="s">
        <v>513</v>
      </c>
      <c r="B109" s="521"/>
      <c r="C109" s="252"/>
      <c r="D109" s="211"/>
      <c r="E109" s="442"/>
      <c r="F109" s="442"/>
      <c r="G109" s="442"/>
      <c r="H109" s="442"/>
      <c r="I109" s="443"/>
      <c r="J109" s="444"/>
      <c r="K109" s="442"/>
      <c r="L109" s="442"/>
      <c r="M109" s="442"/>
      <c r="N109" s="442"/>
      <c r="O109" s="442"/>
      <c r="P109" s="442"/>
      <c r="Q109" s="442"/>
      <c r="R109" s="442"/>
      <c r="S109" s="443"/>
      <c r="T109" s="444"/>
      <c r="U109" s="442"/>
      <c r="V109" s="442"/>
      <c r="W109" s="442"/>
      <c r="X109" s="442"/>
      <c r="Y109" s="442"/>
      <c r="Z109" s="442"/>
      <c r="AA109" s="442"/>
      <c r="AB109" s="442"/>
      <c r="AC109" s="587" t="s">
        <v>552</v>
      </c>
    </row>
    <row r="110" spans="1:29" ht="26.4" customHeight="1">
      <c r="A110" s="69" t="s">
        <v>407</v>
      </c>
      <c r="B110" s="175"/>
      <c r="C110" s="66"/>
      <c r="D110" s="204"/>
      <c r="E110" s="442"/>
      <c r="F110" s="442"/>
      <c r="G110" s="442"/>
      <c r="H110" s="442"/>
      <c r="I110" s="443"/>
      <c r="J110" s="444"/>
      <c r="K110" s="442"/>
      <c r="L110" s="442"/>
      <c r="M110" s="442"/>
      <c r="N110" s="442"/>
      <c r="O110" s="442"/>
      <c r="P110" s="442"/>
      <c r="Q110" s="442"/>
      <c r="R110" s="442"/>
      <c r="S110" s="443"/>
      <c r="T110" s="444"/>
      <c r="U110" s="442"/>
      <c r="V110" s="442"/>
      <c r="W110" s="442"/>
      <c r="X110" s="442"/>
      <c r="Y110" s="442"/>
      <c r="Z110" s="442"/>
      <c r="AA110" s="442"/>
      <c r="AB110" s="442"/>
      <c r="AC110" s="446"/>
    </row>
    <row r="111" spans="1:29" ht="24.6" customHeight="1">
      <c r="A111" s="69" t="s">
        <v>796</v>
      </c>
      <c r="B111" s="175" t="s">
        <v>292</v>
      </c>
      <c r="C111" s="173">
        <v>6000</v>
      </c>
      <c r="D111" s="204"/>
      <c r="E111" s="442"/>
      <c r="F111" s="442"/>
      <c r="G111" s="442"/>
      <c r="H111" s="442"/>
      <c r="I111" s="443"/>
      <c r="J111" s="444"/>
      <c r="K111" s="442"/>
      <c r="L111" s="442"/>
      <c r="M111" s="442"/>
      <c r="N111" s="442"/>
      <c r="O111" s="442"/>
      <c r="P111" s="442"/>
      <c r="Q111" s="442"/>
      <c r="R111" s="442"/>
      <c r="S111" s="443"/>
      <c r="T111" s="444"/>
      <c r="U111" s="442"/>
      <c r="V111" s="442"/>
      <c r="W111" s="442"/>
      <c r="X111" s="442"/>
      <c r="Y111" s="442"/>
      <c r="Z111" s="442"/>
      <c r="AA111" s="442"/>
      <c r="AB111" s="442"/>
      <c r="AC111" s="445"/>
    </row>
    <row r="112" spans="1:29" ht="24.6" customHeight="1">
      <c r="A112" s="69" t="s">
        <v>797</v>
      </c>
      <c r="B112" s="175" t="s">
        <v>393</v>
      </c>
      <c r="C112" s="173">
        <v>3000</v>
      </c>
      <c r="D112" s="204" t="s">
        <v>541</v>
      </c>
      <c r="E112" s="442"/>
      <c r="F112" s="442"/>
      <c r="G112" s="442"/>
      <c r="H112" s="443"/>
      <c r="I112" s="442">
        <v>1</v>
      </c>
      <c r="J112" s="701">
        <v>3000</v>
      </c>
      <c r="K112" s="442"/>
      <c r="L112" s="442"/>
      <c r="M112" s="442"/>
      <c r="N112" s="442"/>
      <c r="O112" s="442"/>
      <c r="P112" s="442"/>
      <c r="Q112" s="442"/>
      <c r="R112" s="442"/>
      <c r="S112" s="442"/>
      <c r="T112" s="442"/>
      <c r="U112" s="442"/>
      <c r="V112" s="442"/>
      <c r="W112" s="442"/>
      <c r="X112" s="442"/>
      <c r="Y112" s="442"/>
      <c r="Z112" s="442"/>
      <c r="AA112" s="442"/>
      <c r="AB112" s="442"/>
      <c r="AC112" s="449"/>
    </row>
    <row r="113" spans="1:29" ht="24.6" customHeight="1">
      <c r="A113" s="69"/>
      <c r="B113" s="175" t="s">
        <v>393</v>
      </c>
      <c r="C113" s="173">
        <v>3000</v>
      </c>
      <c r="D113" s="204" t="s">
        <v>542</v>
      </c>
      <c r="E113" s="450"/>
      <c r="F113" s="450"/>
      <c r="G113" s="450"/>
      <c r="H113" s="450"/>
      <c r="I113" s="450">
        <v>1</v>
      </c>
      <c r="J113" s="701">
        <v>3000</v>
      </c>
      <c r="K113" s="450"/>
      <c r="L113" s="450"/>
      <c r="M113" s="450"/>
      <c r="N113" s="450"/>
      <c r="O113" s="450"/>
      <c r="P113" s="450"/>
      <c r="Q113" s="450"/>
      <c r="R113" s="451"/>
      <c r="S113" s="450"/>
      <c r="T113" s="450"/>
      <c r="U113" s="450"/>
      <c r="V113" s="450"/>
      <c r="W113" s="450"/>
      <c r="X113" s="450"/>
      <c r="Y113" s="450"/>
      <c r="Z113" s="450"/>
      <c r="AA113" s="450"/>
      <c r="AB113" s="450"/>
      <c r="AC113" s="452"/>
    </row>
    <row r="114" spans="1:29" ht="24" customHeight="1">
      <c r="A114" s="211" t="s">
        <v>210</v>
      </c>
      <c r="B114" s="319"/>
      <c r="C114" s="241"/>
      <c r="D114" s="183"/>
      <c r="E114" s="450"/>
      <c r="F114" s="450"/>
      <c r="G114" s="450"/>
      <c r="H114" s="450"/>
      <c r="I114" s="450"/>
      <c r="J114" s="701"/>
      <c r="K114" s="450"/>
      <c r="L114" s="450"/>
      <c r="M114" s="450"/>
      <c r="N114" s="450"/>
      <c r="O114" s="450"/>
      <c r="P114" s="450"/>
      <c r="Q114" s="450"/>
      <c r="R114" s="451"/>
      <c r="S114" s="450"/>
      <c r="T114" s="450"/>
      <c r="U114" s="450"/>
      <c r="V114" s="450"/>
      <c r="W114" s="450"/>
      <c r="X114" s="450"/>
      <c r="Y114" s="450"/>
      <c r="Z114" s="450"/>
      <c r="AA114" s="450"/>
      <c r="AB114" s="450"/>
      <c r="AC114" s="452"/>
    </row>
    <row r="115" spans="1:29" ht="41.4" customHeight="1">
      <c r="A115" s="211" t="s">
        <v>411</v>
      </c>
      <c r="B115" s="319"/>
      <c r="C115" s="241"/>
      <c r="D115" s="183"/>
      <c r="E115" s="450"/>
      <c r="F115" s="450"/>
      <c r="G115" s="450"/>
      <c r="H115" s="450"/>
      <c r="I115" s="450"/>
      <c r="J115" s="701"/>
      <c r="K115" s="450"/>
      <c r="L115" s="450"/>
      <c r="M115" s="450"/>
      <c r="N115" s="450"/>
      <c r="O115" s="450"/>
      <c r="P115" s="450"/>
      <c r="Q115" s="450"/>
      <c r="R115" s="451"/>
      <c r="S115" s="450"/>
      <c r="T115" s="450"/>
      <c r="U115" s="450"/>
      <c r="V115" s="450"/>
      <c r="W115" s="450"/>
      <c r="X115" s="450"/>
      <c r="Y115" s="450"/>
      <c r="Z115" s="450"/>
      <c r="AA115" s="450"/>
      <c r="AB115" s="450"/>
      <c r="AC115" s="452"/>
    </row>
    <row r="116" spans="1:29" ht="55.2" customHeight="1">
      <c r="A116" s="69" t="s">
        <v>412</v>
      </c>
      <c r="B116" s="175" t="s">
        <v>393</v>
      </c>
      <c r="C116" s="217">
        <v>3000</v>
      </c>
      <c r="D116" s="639" t="s">
        <v>532</v>
      </c>
      <c r="E116" s="450"/>
      <c r="F116" s="450"/>
      <c r="G116" s="450"/>
      <c r="H116" s="450"/>
      <c r="I116" s="762">
        <v>1</v>
      </c>
      <c r="J116" s="763">
        <v>3000</v>
      </c>
      <c r="K116" s="450"/>
      <c r="L116" s="450"/>
      <c r="M116" s="450"/>
      <c r="N116" s="450"/>
      <c r="O116" s="450"/>
      <c r="P116" s="450"/>
      <c r="Q116" s="450"/>
      <c r="R116" s="451"/>
      <c r="S116" s="450"/>
      <c r="T116" s="450"/>
      <c r="U116" s="450"/>
      <c r="V116" s="450"/>
      <c r="W116" s="450"/>
      <c r="X116" s="450"/>
      <c r="Y116" s="450"/>
      <c r="Z116" s="450"/>
      <c r="AA116" s="450"/>
      <c r="AB116" s="450"/>
      <c r="AC116" s="452"/>
    </row>
    <row r="117" spans="1:29" ht="55.2" customHeight="1">
      <c r="A117" s="69" t="s">
        <v>413</v>
      </c>
      <c r="B117" s="175" t="s">
        <v>393</v>
      </c>
      <c r="C117" s="217">
        <v>3000</v>
      </c>
      <c r="D117" s="639" t="s">
        <v>532</v>
      </c>
      <c r="E117" s="450"/>
      <c r="F117" s="450"/>
      <c r="G117" s="450"/>
      <c r="H117" s="450"/>
      <c r="I117" s="762">
        <v>1</v>
      </c>
      <c r="J117" s="763">
        <v>3000</v>
      </c>
      <c r="K117" s="450"/>
      <c r="L117" s="450"/>
      <c r="M117" s="450"/>
      <c r="N117" s="450"/>
      <c r="O117" s="450"/>
      <c r="P117" s="450"/>
      <c r="Q117" s="450"/>
      <c r="R117" s="451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2"/>
    </row>
    <row r="118" spans="1:29" ht="24.6" customHeight="1">
      <c r="A118" s="872" t="s">
        <v>798</v>
      </c>
      <c r="B118" s="175"/>
      <c r="C118" s="268"/>
      <c r="D118" s="273"/>
      <c r="E118" s="450"/>
      <c r="F118" s="450"/>
      <c r="G118" s="450"/>
      <c r="H118" s="450"/>
      <c r="I118" s="450"/>
      <c r="J118" s="701"/>
      <c r="K118" s="450"/>
      <c r="L118" s="450"/>
      <c r="M118" s="450"/>
      <c r="N118" s="450"/>
      <c r="O118" s="450"/>
      <c r="P118" s="450"/>
      <c r="Q118" s="450"/>
      <c r="R118" s="451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2"/>
    </row>
    <row r="119" spans="1:29" ht="39" customHeight="1">
      <c r="A119" s="69" t="s">
        <v>415</v>
      </c>
      <c r="B119" s="516" t="s">
        <v>393</v>
      </c>
      <c r="C119" s="517">
        <v>2000</v>
      </c>
      <c r="D119" s="518" t="s">
        <v>534</v>
      </c>
      <c r="E119" s="450"/>
      <c r="F119" s="450"/>
      <c r="G119" s="450"/>
      <c r="H119" s="450"/>
      <c r="I119" s="450">
        <v>1</v>
      </c>
      <c r="J119" s="701">
        <v>2000</v>
      </c>
      <c r="K119" s="450"/>
      <c r="L119" s="450"/>
      <c r="M119" s="450"/>
      <c r="N119" s="450"/>
      <c r="O119" s="450"/>
      <c r="P119" s="450"/>
      <c r="Q119" s="450"/>
      <c r="R119" s="451"/>
      <c r="S119" s="450"/>
      <c r="T119" s="450"/>
      <c r="U119" s="450"/>
      <c r="V119" s="450"/>
      <c r="W119" s="450"/>
      <c r="X119" s="450"/>
      <c r="Y119" s="450"/>
      <c r="Z119" s="450"/>
      <c r="AA119" s="450"/>
      <c r="AB119" s="450"/>
      <c r="AC119" s="452"/>
    </row>
    <row r="120" spans="1:29" ht="40.200000000000003" customHeight="1">
      <c r="A120" s="69" t="s">
        <v>416</v>
      </c>
      <c r="B120" s="516" t="s">
        <v>393</v>
      </c>
      <c r="C120" s="517">
        <v>2000</v>
      </c>
      <c r="D120" s="518" t="s">
        <v>534</v>
      </c>
      <c r="E120" s="450"/>
      <c r="F120" s="450"/>
      <c r="G120" s="450"/>
      <c r="H120" s="450"/>
      <c r="I120" s="450">
        <v>1</v>
      </c>
      <c r="J120" s="701">
        <v>2000</v>
      </c>
      <c r="K120" s="450"/>
      <c r="L120" s="450"/>
      <c r="M120" s="450"/>
      <c r="N120" s="450"/>
      <c r="O120" s="450"/>
      <c r="P120" s="450"/>
      <c r="Q120" s="450"/>
      <c r="R120" s="451"/>
      <c r="S120" s="450"/>
      <c r="T120" s="450"/>
      <c r="U120" s="450"/>
      <c r="V120" s="450"/>
      <c r="W120" s="450"/>
      <c r="X120" s="450"/>
      <c r="Y120" s="450"/>
      <c r="Z120" s="450"/>
      <c r="AA120" s="450"/>
      <c r="AB120" s="450"/>
      <c r="AC120" s="452"/>
    </row>
    <row r="121" spans="1:29" ht="24" customHeight="1">
      <c r="A121" s="275" t="s">
        <v>212</v>
      </c>
      <c r="B121" s="516"/>
      <c r="C121" s="517"/>
      <c r="D121" s="381"/>
      <c r="E121" s="450"/>
      <c r="F121" s="450"/>
      <c r="G121" s="450"/>
      <c r="H121" s="450"/>
      <c r="I121" s="450"/>
      <c r="J121" s="701"/>
      <c r="K121" s="450"/>
      <c r="L121" s="450"/>
      <c r="M121" s="450"/>
      <c r="N121" s="450"/>
      <c r="O121" s="450"/>
      <c r="P121" s="450"/>
      <c r="Q121" s="450"/>
      <c r="R121" s="451"/>
      <c r="S121" s="450"/>
      <c r="T121" s="450"/>
      <c r="U121" s="450"/>
      <c r="V121" s="450"/>
      <c r="W121" s="450"/>
      <c r="X121" s="450"/>
      <c r="Y121" s="450"/>
      <c r="Z121" s="450"/>
      <c r="AA121" s="450"/>
      <c r="AB121" s="450"/>
      <c r="AC121" s="452"/>
    </row>
    <row r="122" spans="1:29" ht="39" customHeight="1">
      <c r="A122" s="69" t="s">
        <v>783</v>
      </c>
      <c r="B122" s="175" t="s">
        <v>309</v>
      </c>
      <c r="C122" s="517">
        <v>8000</v>
      </c>
      <c r="D122" s="518" t="s">
        <v>531</v>
      </c>
      <c r="E122" s="450"/>
      <c r="F122" s="450"/>
      <c r="G122" s="450"/>
      <c r="H122" s="450"/>
      <c r="I122" s="762">
        <v>20</v>
      </c>
      <c r="J122" s="763">
        <v>8000</v>
      </c>
      <c r="K122" s="450"/>
      <c r="L122" s="450"/>
      <c r="M122" s="450"/>
      <c r="N122" s="450"/>
      <c r="O122" s="450"/>
      <c r="P122" s="450"/>
      <c r="Q122" s="450"/>
      <c r="R122" s="451"/>
      <c r="S122" s="450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2"/>
    </row>
    <row r="123" spans="1:29" ht="22.8" customHeight="1">
      <c r="A123" s="211" t="s">
        <v>213</v>
      </c>
      <c r="B123" s="319"/>
      <c r="C123" s="764"/>
      <c r="D123" s="765"/>
      <c r="E123" s="450"/>
      <c r="F123" s="450"/>
      <c r="G123" s="450"/>
      <c r="H123" s="450"/>
      <c r="I123" s="762"/>
      <c r="J123" s="763"/>
      <c r="K123" s="450"/>
      <c r="L123" s="450"/>
      <c r="M123" s="450"/>
      <c r="N123" s="450"/>
      <c r="O123" s="450"/>
      <c r="P123" s="450"/>
      <c r="Q123" s="450"/>
      <c r="R123" s="451"/>
      <c r="S123" s="450"/>
      <c r="T123" s="450"/>
      <c r="U123" s="450"/>
      <c r="V123" s="450"/>
      <c r="W123" s="450"/>
      <c r="X123" s="450"/>
      <c r="Y123" s="450"/>
      <c r="Z123" s="450"/>
      <c r="AA123" s="450"/>
      <c r="AB123" s="450"/>
      <c r="AC123" s="452"/>
    </row>
    <row r="124" spans="1:29" ht="22.8" customHeight="1">
      <c r="A124" s="211" t="s">
        <v>215</v>
      </c>
      <c r="B124" s="319"/>
      <c r="C124" s="241"/>
      <c r="D124" s="183"/>
      <c r="E124" s="450"/>
      <c r="F124" s="450"/>
      <c r="G124" s="450"/>
      <c r="H124" s="450"/>
      <c r="I124" s="762"/>
      <c r="J124" s="763"/>
      <c r="K124" s="450"/>
      <c r="L124" s="450"/>
      <c r="M124" s="450"/>
      <c r="N124" s="450"/>
      <c r="O124" s="450"/>
      <c r="P124" s="450"/>
      <c r="Q124" s="450"/>
      <c r="R124" s="451"/>
      <c r="S124" s="450"/>
      <c r="T124" s="450"/>
      <c r="U124" s="450"/>
      <c r="V124" s="450"/>
      <c r="W124" s="450"/>
      <c r="X124" s="450"/>
      <c r="Y124" s="450"/>
      <c r="Z124" s="450"/>
      <c r="AA124" s="450"/>
      <c r="AB124" s="450"/>
      <c r="AC124" s="452"/>
    </row>
    <row r="125" spans="1:29" ht="22.8" customHeight="1">
      <c r="A125" s="258" t="s">
        <v>421</v>
      </c>
      <c r="B125" s="319"/>
      <c r="C125" s="241"/>
      <c r="D125" s="183"/>
      <c r="E125" s="450"/>
      <c r="F125" s="450"/>
      <c r="G125" s="450"/>
      <c r="H125" s="450"/>
      <c r="I125" s="762"/>
      <c r="J125" s="763"/>
      <c r="K125" s="450"/>
      <c r="L125" s="450"/>
      <c r="M125" s="450"/>
      <c r="N125" s="450"/>
      <c r="O125" s="450"/>
      <c r="P125" s="450"/>
      <c r="Q125" s="450"/>
      <c r="R125" s="451"/>
      <c r="S125" s="450"/>
      <c r="T125" s="450"/>
      <c r="U125" s="450"/>
      <c r="V125" s="450"/>
      <c r="W125" s="450"/>
      <c r="X125" s="450"/>
      <c r="Y125" s="450"/>
      <c r="Z125" s="450"/>
      <c r="AA125" s="450"/>
      <c r="AB125" s="450"/>
      <c r="AC125" s="452"/>
    </row>
    <row r="126" spans="1:29" ht="22.8" customHeight="1">
      <c r="A126" s="822" t="s">
        <v>800</v>
      </c>
      <c r="B126" s="175" t="s">
        <v>292</v>
      </c>
      <c r="C126" s="514">
        <v>12000</v>
      </c>
      <c r="D126" s="204"/>
      <c r="E126" s="450"/>
      <c r="F126" s="450"/>
      <c r="G126" s="450"/>
      <c r="H126" s="450"/>
      <c r="I126" s="762"/>
      <c r="J126" s="763"/>
      <c r="K126" s="450"/>
      <c r="L126" s="450"/>
      <c r="M126" s="450"/>
      <c r="N126" s="450"/>
      <c r="O126" s="450"/>
      <c r="P126" s="450"/>
      <c r="Q126" s="450"/>
      <c r="R126" s="451"/>
      <c r="S126" s="450"/>
      <c r="T126" s="450"/>
      <c r="U126" s="450"/>
      <c r="V126" s="450"/>
      <c r="W126" s="450"/>
      <c r="X126" s="450"/>
      <c r="Y126" s="450"/>
      <c r="Z126" s="450"/>
      <c r="AA126" s="450"/>
      <c r="AB126" s="450"/>
      <c r="AC126" s="452"/>
    </row>
    <row r="127" spans="1:29" ht="22.8" customHeight="1">
      <c r="A127" s="686" t="s">
        <v>801</v>
      </c>
      <c r="B127" s="175" t="s">
        <v>393</v>
      </c>
      <c r="C127" s="605">
        <v>6000</v>
      </c>
      <c r="D127" s="514" t="s">
        <v>532</v>
      </c>
      <c r="E127" s="450"/>
      <c r="F127" s="450"/>
      <c r="G127" s="450"/>
      <c r="H127" s="450"/>
      <c r="I127" s="762">
        <v>1</v>
      </c>
      <c r="J127" s="763">
        <v>6000</v>
      </c>
      <c r="K127" s="450"/>
      <c r="L127" s="450"/>
      <c r="M127" s="450"/>
      <c r="N127" s="450"/>
      <c r="O127" s="450"/>
      <c r="P127" s="450"/>
      <c r="Q127" s="450"/>
      <c r="R127" s="451"/>
      <c r="S127" s="450"/>
      <c r="T127" s="450"/>
      <c r="U127" s="450"/>
      <c r="V127" s="450"/>
      <c r="W127" s="450"/>
      <c r="X127" s="450"/>
      <c r="Y127" s="450"/>
      <c r="Z127" s="450"/>
      <c r="AA127" s="450"/>
      <c r="AB127" s="450"/>
      <c r="AC127" s="452"/>
    </row>
    <row r="128" spans="1:29" ht="22.8" customHeight="1">
      <c r="A128" s="877"/>
      <c r="B128" s="219" t="s">
        <v>393</v>
      </c>
      <c r="C128" s="878">
        <v>6000</v>
      </c>
      <c r="D128" s="796" t="s">
        <v>533</v>
      </c>
      <c r="E128" s="879"/>
      <c r="F128" s="879"/>
      <c r="G128" s="879"/>
      <c r="H128" s="879"/>
      <c r="I128" s="880">
        <v>1</v>
      </c>
      <c r="J128" s="881">
        <v>6000</v>
      </c>
      <c r="K128" s="879"/>
      <c r="L128" s="879"/>
      <c r="M128" s="879"/>
      <c r="N128" s="879"/>
      <c r="O128" s="879"/>
      <c r="P128" s="879"/>
      <c r="Q128" s="879"/>
      <c r="R128" s="882"/>
      <c r="S128" s="879"/>
      <c r="T128" s="879"/>
      <c r="U128" s="879"/>
      <c r="V128" s="879"/>
      <c r="W128" s="879"/>
      <c r="X128" s="879"/>
      <c r="Y128" s="879"/>
      <c r="Z128" s="879"/>
      <c r="AA128" s="879"/>
      <c r="AB128" s="879"/>
      <c r="AC128" s="883"/>
    </row>
    <row r="129" spans="1:30" ht="19.8" customHeight="1">
      <c r="A129" s="211" t="s">
        <v>214</v>
      </c>
      <c r="B129" s="319"/>
      <c r="C129" s="241"/>
      <c r="D129" s="183"/>
      <c r="E129" s="873"/>
      <c r="F129" s="873"/>
      <c r="G129" s="873"/>
      <c r="H129" s="873"/>
      <c r="I129" s="874"/>
      <c r="J129" s="687"/>
      <c r="K129" s="873"/>
      <c r="L129" s="873"/>
      <c r="M129" s="873"/>
      <c r="N129" s="873"/>
      <c r="O129" s="873"/>
      <c r="P129" s="873"/>
      <c r="Q129" s="873"/>
      <c r="R129" s="875"/>
      <c r="S129" s="873"/>
      <c r="T129" s="873"/>
      <c r="U129" s="873"/>
      <c r="V129" s="873"/>
      <c r="W129" s="873"/>
      <c r="X129" s="873"/>
      <c r="Y129" s="873"/>
      <c r="Z129" s="873"/>
      <c r="AA129" s="873"/>
      <c r="AB129" s="873"/>
      <c r="AC129" s="876"/>
    </row>
    <row r="130" spans="1:30" ht="19.2" customHeight="1">
      <c r="A130" s="211" t="s">
        <v>423</v>
      </c>
      <c r="B130" s="319"/>
      <c r="C130" s="241"/>
      <c r="D130" s="183"/>
      <c r="E130" s="450"/>
      <c r="F130" s="450"/>
      <c r="G130" s="450"/>
      <c r="H130" s="450"/>
      <c r="I130" s="762"/>
      <c r="J130" s="763"/>
      <c r="K130" s="450"/>
      <c r="L130" s="450"/>
      <c r="M130" s="450"/>
      <c r="N130" s="450"/>
      <c r="O130" s="450"/>
      <c r="P130" s="450"/>
      <c r="Q130" s="450"/>
      <c r="R130" s="451"/>
      <c r="S130" s="450"/>
      <c r="T130" s="450"/>
      <c r="U130" s="450"/>
      <c r="V130" s="450"/>
      <c r="W130" s="450"/>
      <c r="X130" s="450"/>
      <c r="Y130" s="450"/>
      <c r="Z130" s="450"/>
      <c r="AA130" s="450"/>
      <c r="AB130" s="450"/>
      <c r="AC130" s="452"/>
    </row>
    <row r="131" spans="1:30" ht="37.200000000000003" customHeight="1">
      <c r="A131" s="69" t="s">
        <v>424</v>
      </c>
      <c r="B131" s="175" t="s">
        <v>393</v>
      </c>
      <c r="C131" s="517">
        <v>3000</v>
      </c>
      <c r="D131" s="519" t="s">
        <v>540</v>
      </c>
      <c r="E131" s="450"/>
      <c r="F131" s="450"/>
      <c r="G131" s="450"/>
      <c r="H131" s="450"/>
      <c r="I131" s="762">
        <v>1</v>
      </c>
      <c r="J131" s="763">
        <v>3000</v>
      </c>
      <c r="K131" s="450"/>
      <c r="L131" s="450"/>
      <c r="M131" s="450"/>
      <c r="N131" s="450"/>
      <c r="O131" s="450"/>
      <c r="P131" s="450"/>
      <c r="Q131" s="450"/>
      <c r="R131" s="451"/>
      <c r="S131" s="450"/>
      <c r="T131" s="450"/>
      <c r="U131" s="450"/>
      <c r="V131" s="450"/>
      <c r="W131" s="450"/>
      <c r="X131" s="450"/>
      <c r="Y131" s="450"/>
      <c r="Z131" s="450"/>
      <c r="AA131" s="450"/>
      <c r="AB131" s="450"/>
      <c r="AC131" s="452"/>
    </row>
    <row r="132" spans="1:30" ht="36" customHeight="1">
      <c r="A132" s="69" t="s">
        <v>425</v>
      </c>
      <c r="B132" s="175" t="s">
        <v>393</v>
      </c>
      <c r="C132" s="517">
        <v>3000</v>
      </c>
      <c r="D132" s="519" t="s">
        <v>540</v>
      </c>
      <c r="E132" s="450"/>
      <c r="F132" s="450"/>
      <c r="G132" s="450"/>
      <c r="H132" s="450"/>
      <c r="I132" s="762">
        <v>1</v>
      </c>
      <c r="J132" s="763">
        <v>3000</v>
      </c>
      <c r="K132" s="450"/>
      <c r="L132" s="450"/>
      <c r="M132" s="450"/>
      <c r="N132" s="450"/>
      <c r="O132" s="450"/>
      <c r="P132" s="450"/>
      <c r="Q132" s="450"/>
      <c r="R132" s="451"/>
      <c r="S132" s="450"/>
      <c r="T132" s="450"/>
      <c r="U132" s="450"/>
      <c r="V132" s="450"/>
      <c r="W132" s="450"/>
      <c r="X132" s="450"/>
      <c r="Y132" s="450"/>
      <c r="Z132" s="450"/>
      <c r="AA132" s="450"/>
      <c r="AB132" s="450"/>
      <c r="AC132" s="452"/>
    </row>
    <row r="133" spans="1:30" ht="21" customHeight="1">
      <c r="A133" s="752" t="s">
        <v>779</v>
      </c>
      <c r="B133" s="753"/>
      <c r="C133" s="754"/>
      <c r="D133" s="597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</row>
    <row r="134" spans="1:30" ht="21" customHeight="1">
      <c r="A134" s="755" t="s">
        <v>780</v>
      </c>
      <c r="B134" s="756"/>
      <c r="C134" s="756"/>
      <c r="D134" s="597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 t="s">
        <v>543</v>
      </c>
    </row>
    <row r="135" spans="1:30" ht="21" customHeight="1">
      <c r="A135" s="211" t="s">
        <v>784</v>
      </c>
      <c r="B135" s="598"/>
      <c r="C135" s="599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81"/>
      <c r="AA135" s="181"/>
      <c r="AB135" s="181"/>
      <c r="AC135" s="181"/>
    </row>
    <row r="136" spans="1:30" ht="21" customHeight="1">
      <c r="A136" s="597" t="s">
        <v>785</v>
      </c>
      <c r="B136" s="598" t="s">
        <v>441</v>
      </c>
      <c r="C136" s="599">
        <v>178200</v>
      </c>
      <c r="D136" s="269" t="s">
        <v>767</v>
      </c>
      <c r="E136" s="181"/>
      <c r="F136" s="181"/>
      <c r="G136" s="181"/>
      <c r="H136" s="181"/>
      <c r="I136" s="181"/>
      <c r="J136" s="181"/>
      <c r="K136" s="269">
        <v>330</v>
      </c>
      <c r="L136" s="276">
        <v>59400</v>
      </c>
      <c r="M136" s="269"/>
      <c r="N136" s="269"/>
      <c r="O136" s="269"/>
      <c r="P136" s="269"/>
      <c r="Q136" s="269">
        <v>330</v>
      </c>
      <c r="R136" s="276">
        <v>59400</v>
      </c>
      <c r="S136" s="269"/>
      <c r="T136" s="269"/>
      <c r="U136" s="269"/>
      <c r="V136" s="269"/>
      <c r="W136" s="269">
        <v>330</v>
      </c>
      <c r="X136" s="773">
        <v>59400</v>
      </c>
      <c r="Y136" s="181"/>
      <c r="Z136" s="181"/>
      <c r="AA136" s="181"/>
      <c r="AB136" s="181"/>
      <c r="AC136" s="181" t="s">
        <v>543</v>
      </c>
    </row>
    <row r="137" spans="1:30" ht="21" customHeight="1">
      <c r="A137" s="589" t="s">
        <v>786</v>
      </c>
      <c r="B137" s="590" t="s">
        <v>237</v>
      </c>
      <c r="C137" s="591">
        <v>22000</v>
      </c>
      <c r="D137" s="593" t="s">
        <v>531</v>
      </c>
      <c r="E137" s="184"/>
      <c r="F137" s="184"/>
      <c r="G137" s="184"/>
      <c r="H137" s="184"/>
      <c r="I137" s="184"/>
      <c r="J137" s="184"/>
      <c r="K137" s="184"/>
      <c r="L137" s="184"/>
      <c r="M137" s="282"/>
      <c r="N137" s="335"/>
      <c r="O137" s="282"/>
      <c r="P137" s="282"/>
      <c r="Q137" s="282"/>
      <c r="R137" s="282"/>
      <c r="S137" s="282"/>
      <c r="T137" s="282"/>
      <c r="U137" s="282">
        <v>110</v>
      </c>
      <c r="V137" s="335">
        <v>22000</v>
      </c>
      <c r="W137" s="184"/>
      <c r="X137" s="184"/>
      <c r="Y137" s="184"/>
      <c r="Z137" s="184"/>
      <c r="AA137" s="184"/>
      <c r="AB137" s="184"/>
      <c r="AC137" s="184" t="s">
        <v>543</v>
      </c>
    </row>
    <row r="138" spans="1:30" s="457" customFormat="1" ht="21" customHeight="1">
      <c r="A138" s="258" t="s">
        <v>787</v>
      </c>
      <c r="B138" s="268"/>
      <c r="C138" s="268"/>
      <c r="D138" s="453"/>
      <c r="E138" s="454"/>
      <c r="F138" s="454"/>
      <c r="G138" s="455"/>
      <c r="H138" s="454"/>
      <c r="I138" s="454"/>
      <c r="J138" s="454"/>
      <c r="K138" s="454"/>
      <c r="L138" s="454"/>
      <c r="M138" s="454"/>
      <c r="N138" s="454"/>
      <c r="O138" s="454"/>
      <c r="P138" s="454"/>
      <c r="Q138" s="454"/>
      <c r="R138" s="454"/>
      <c r="S138" s="454"/>
      <c r="T138" s="454"/>
      <c r="U138" s="454"/>
      <c r="V138" s="454"/>
      <c r="W138" s="454"/>
      <c r="X138" s="454"/>
      <c r="Y138" s="454"/>
      <c r="Z138" s="454"/>
      <c r="AA138" s="454"/>
      <c r="AB138" s="454"/>
      <c r="AC138" s="456"/>
    </row>
    <row r="139" spans="1:30" s="457" customFormat="1" ht="39" customHeight="1">
      <c r="A139" s="69" t="s">
        <v>788</v>
      </c>
      <c r="B139" s="214" t="s">
        <v>440</v>
      </c>
      <c r="C139" s="217">
        <v>55000</v>
      </c>
      <c r="D139" s="524" t="s">
        <v>364</v>
      </c>
      <c r="E139" s="769"/>
      <c r="F139" s="770"/>
      <c r="G139" s="771"/>
      <c r="H139" s="767"/>
      <c r="I139" s="770"/>
      <c r="J139" s="772"/>
      <c r="K139" s="770"/>
      <c r="L139" s="772"/>
      <c r="M139" s="770"/>
      <c r="N139" s="770"/>
      <c r="O139" s="770"/>
      <c r="P139" s="770"/>
      <c r="Q139" s="767">
        <v>11</v>
      </c>
      <c r="R139" s="766">
        <v>55000</v>
      </c>
      <c r="S139" s="766"/>
      <c r="T139" s="767"/>
      <c r="U139" s="767"/>
      <c r="V139" s="767"/>
      <c r="W139" s="767"/>
      <c r="X139" s="767"/>
      <c r="Y139" s="767"/>
      <c r="Z139" s="767"/>
      <c r="AA139" s="767"/>
      <c r="AB139" s="767"/>
      <c r="AC139" s="449" t="s">
        <v>794</v>
      </c>
    </row>
    <row r="140" spans="1:30" s="457" customFormat="1" ht="19.8" customHeight="1">
      <c r="A140" s="258" t="s">
        <v>789</v>
      </c>
      <c r="B140" s="174"/>
      <c r="C140" s="328"/>
      <c r="D140" s="462"/>
      <c r="E140" s="458"/>
      <c r="F140" s="458"/>
      <c r="G140" s="458"/>
      <c r="H140" s="458"/>
      <c r="I140" s="458"/>
      <c r="J140" s="458"/>
      <c r="K140" s="458"/>
      <c r="L140" s="458"/>
      <c r="M140" s="458"/>
      <c r="N140" s="458"/>
      <c r="O140" s="458"/>
      <c r="P140" s="458"/>
      <c r="Q140" s="454"/>
      <c r="R140" s="454"/>
      <c r="S140" s="454"/>
      <c r="T140" s="454"/>
      <c r="U140" s="454"/>
      <c r="V140" s="454"/>
      <c r="W140" s="454"/>
      <c r="X140" s="454"/>
      <c r="Y140" s="454"/>
      <c r="Z140" s="454"/>
      <c r="AA140" s="454"/>
      <c r="AB140" s="454"/>
      <c r="AC140" s="382"/>
    </row>
    <row r="141" spans="1:30" s="457" customFormat="1" ht="19.8" customHeight="1">
      <c r="A141" s="69" t="s">
        <v>790</v>
      </c>
      <c r="B141" s="175" t="s">
        <v>440</v>
      </c>
      <c r="C141" s="364">
        <v>29700</v>
      </c>
      <c r="D141" s="522" t="s">
        <v>364</v>
      </c>
      <c r="E141" s="458"/>
      <c r="F141" s="458"/>
      <c r="G141" s="458"/>
      <c r="H141" s="458"/>
      <c r="I141" s="459"/>
      <c r="J141" s="464"/>
      <c r="K141" s="458"/>
      <c r="L141" s="458"/>
      <c r="M141" s="458"/>
      <c r="N141" s="458"/>
      <c r="O141" s="458"/>
      <c r="P141" s="458"/>
      <c r="Q141" s="458"/>
      <c r="R141" s="458"/>
      <c r="S141" s="455">
        <v>11</v>
      </c>
      <c r="T141" s="465">
        <v>29700</v>
      </c>
      <c r="U141" s="458"/>
      <c r="V141" s="458"/>
      <c r="W141" s="458"/>
      <c r="X141" s="458"/>
      <c r="Y141" s="458"/>
      <c r="Z141" s="458"/>
      <c r="AA141" s="458"/>
      <c r="AB141" s="458"/>
      <c r="AC141" s="449" t="s">
        <v>591</v>
      </c>
    </row>
    <row r="142" spans="1:30" s="457" customFormat="1" ht="19.8" customHeight="1">
      <c r="A142" s="258" t="s">
        <v>791</v>
      </c>
      <c r="B142" s="319"/>
      <c r="C142" s="345"/>
      <c r="D142" s="280"/>
      <c r="E142" s="458"/>
      <c r="F142" s="458"/>
      <c r="G142" s="458"/>
      <c r="H142" s="458"/>
      <c r="I142" s="455"/>
      <c r="J142" s="466"/>
      <c r="K142" s="458"/>
      <c r="L142" s="458"/>
      <c r="M142" s="458"/>
      <c r="N142" s="458"/>
      <c r="O142" s="455"/>
      <c r="P142" s="455"/>
      <c r="Q142" s="454"/>
      <c r="R142" s="454"/>
      <c r="S142" s="454"/>
      <c r="T142" s="454"/>
      <c r="U142" s="454"/>
      <c r="V142" s="454"/>
      <c r="W142" s="454"/>
      <c r="X142" s="454"/>
      <c r="Y142" s="454"/>
      <c r="Z142" s="454"/>
      <c r="AA142" s="454"/>
      <c r="AB142" s="454"/>
      <c r="AC142" s="467"/>
    </row>
    <row r="143" spans="1:30" s="470" customFormat="1" ht="37.200000000000003" customHeight="1">
      <c r="A143" s="69" t="s">
        <v>792</v>
      </c>
      <c r="B143" s="502"/>
      <c r="C143" s="503"/>
      <c r="D143" s="258"/>
      <c r="E143" s="468"/>
      <c r="F143" s="468"/>
      <c r="G143" s="453"/>
      <c r="H143" s="461"/>
      <c r="I143" s="468"/>
      <c r="J143" s="468"/>
      <c r="K143" s="468"/>
      <c r="L143" s="468"/>
      <c r="M143" s="468"/>
      <c r="N143" s="468"/>
      <c r="O143" s="468"/>
      <c r="P143" s="468"/>
      <c r="Q143" s="469"/>
      <c r="R143" s="469"/>
      <c r="AC143" s="449"/>
      <c r="AD143" s="471"/>
    </row>
    <row r="144" spans="1:30" s="457" customFormat="1" ht="38.4" customHeight="1">
      <c r="A144" s="183" t="s">
        <v>793</v>
      </c>
      <c r="B144" s="502" t="s">
        <v>83</v>
      </c>
      <c r="C144" s="503">
        <v>3200</v>
      </c>
      <c r="D144" s="258" t="s">
        <v>531</v>
      </c>
      <c r="E144" s="766"/>
      <c r="F144" s="766"/>
      <c r="G144" s="766"/>
      <c r="H144" s="766"/>
      <c r="I144" s="767"/>
      <c r="J144" s="767"/>
      <c r="K144" s="766"/>
      <c r="L144" s="766"/>
      <c r="M144" s="768"/>
      <c r="N144" s="768"/>
      <c r="O144" s="768"/>
      <c r="P144" s="768"/>
      <c r="Q144" s="768">
        <v>1</v>
      </c>
      <c r="R144" s="768">
        <v>3200</v>
      </c>
      <c r="S144" s="768"/>
      <c r="T144" s="768"/>
      <c r="U144" s="766"/>
      <c r="V144" s="766"/>
      <c r="W144" s="766"/>
      <c r="X144" s="766"/>
      <c r="Y144" s="766"/>
      <c r="Z144" s="766"/>
      <c r="AA144" s="766"/>
      <c r="AB144" s="766"/>
      <c r="AC144" s="449" t="s">
        <v>794</v>
      </c>
    </row>
    <row r="145" spans="1:29" s="457" customFormat="1" ht="21.75" customHeight="1">
      <c r="A145" s="250" t="s">
        <v>469</v>
      </c>
      <c r="B145" s="520"/>
      <c r="C145" s="253"/>
      <c r="D145" s="211"/>
      <c r="E145" s="461"/>
      <c r="F145" s="461"/>
      <c r="G145" s="461"/>
      <c r="H145" s="461"/>
      <c r="I145" s="461"/>
      <c r="J145" s="461"/>
      <c r="K145" s="461"/>
      <c r="L145" s="461"/>
      <c r="M145" s="472"/>
      <c r="N145" s="472"/>
      <c r="O145" s="472"/>
      <c r="P145" s="472"/>
      <c r="Q145" s="472"/>
      <c r="R145" s="472"/>
      <c r="S145" s="472"/>
      <c r="T145" s="472"/>
      <c r="U145" s="461"/>
      <c r="V145" s="461"/>
      <c r="W145" s="461"/>
      <c r="X145" s="461"/>
      <c r="Y145" s="461"/>
      <c r="Z145" s="461"/>
      <c r="AA145" s="461"/>
      <c r="AB145" s="461"/>
      <c r="AC145" s="449"/>
    </row>
    <row r="146" spans="1:29" s="473" customFormat="1" ht="40.200000000000003" customHeight="1">
      <c r="A146" s="526" t="s">
        <v>529</v>
      </c>
      <c r="B146" s="521"/>
      <c r="C146" s="527"/>
      <c r="D146" s="211"/>
      <c r="E146" s="468"/>
      <c r="F146" s="468"/>
      <c r="G146" s="468"/>
      <c r="H146" s="468"/>
      <c r="I146" s="468"/>
      <c r="J146" s="468"/>
      <c r="K146" s="474"/>
      <c r="L146" s="474"/>
      <c r="M146" s="470"/>
      <c r="N146" s="470"/>
      <c r="O146" s="470"/>
      <c r="P146" s="470"/>
      <c r="Q146" s="470"/>
      <c r="R146" s="470"/>
      <c r="S146" s="470"/>
      <c r="T146" s="470"/>
      <c r="U146" s="470"/>
      <c r="V146" s="470"/>
      <c r="W146" s="470"/>
      <c r="X146" s="470"/>
      <c r="Y146" s="470"/>
      <c r="Z146" s="470"/>
      <c r="AA146" s="470"/>
      <c r="AB146" s="470"/>
      <c r="AC146" s="677" t="s">
        <v>554</v>
      </c>
    </row>
    <row r="147" spans="1:29" s="457" customFormat="1" ht="18" customHeight="1">
      <c r="A147" s="211" t="s">
        <v>475</v>
      </c>
      <c r="B147" s="319"/>
      <c r="C147" s="241"/>
      <c r="D147" s="183"/>
      <c r="E147" s="461"/>
      <c r="F147" s="461"/>
      <c r="G147" s="461"/>
      <c r="H147" s="461"/>
      <c r="I147" s="472"/>
      <c r="J147" s="472"/>
      <c r="K147" s="472"/>
      <c r="L147" s="472"/>
      <c r="M147" s="472"/>
      <c r="N147" s="472"/>
      <c r="O147" s="461"/>
      <c r="P147" s="461"/>
      <c r="Q147" s="461"/>
      <c r="R147" s="461"/>
      <c r="S147" s="461"/>
      <c r="T147" s="461"/>
      <c r="U147" s="461"/>
      <c r="V147" s="461"/>
      <c r="W147" s="461"/>
      <c r="X147" s="461"/>
      <c r="Y147" s="461"/>
      <c r="Z147" s="461"/>
      <c r="AA147" s="461"/>
      <c r="AB147" s="461"/>
      <c r="AC147" s="449"/>
    </row>
    <row r="148" spans="1:29" s="457" customFormat="1" ht="18" customHeight="1">
      <c r="A148" s="69" t="s">
        <v>476</v>
      </c>
      <c r="B148" s="192"/>
      <c r="C148" s="179"/>
      <c r="D148" s="202"/>
      <c r="E148" s="461"/>
      <c r="F148" s="461"/>
      <c r="G148" s="461"/>
      <c r="H148" s="461"/>
      <c r="I148" s="461"/>
      <c r="J148" s="461"/>
      <c r="K148" s="461"/>
      <c r="L148" s="461"/>
      <c r="M148" s="461"/>
      <c r="N148" s="461"/>
      <c r="O148" s="461"/>
      <c r="P148" s="461"/>
      <c r="Q148" s="461"/>
      <c r="R148" s="461"/>
      <c r="S148" s="461"/>
      <c r="T148" s="461"/>
      <c r="U148" s="461"/>
      <c r="V148" s="461"/>
      <c r="W148" s="461"/>
      <c r="X148" s="461"/>
      <c r="Y148" s="461"/>
      <c r="Z148" s="461"/>
      <c r="AA148" s="461"/>
      <c r="AB148" s="461"/>
      <c r="AC148" s="468"/>
    </row>
    <row r="149" spans="1:29" s="457" customFormat="1" ht="34.200000000000003" customHeight="1">
      <c r="A149" s="69" t="s">
        <v>477</v>
      </c>
      <c r="B149" s="363" t="s">
        <v>486</v>
      </c>
      <c r="C149" s="364">
        <v>64000</v>
      </c>
      <c r="D149" s="529" t="s">
        <v>531</v>
      </c>
      <c r="E149" s="461"/>
      <c r="F149" s="461"/>
      <c r="G149" s="461"/>
      <c r="H149" s="461"/>
      <c r="I149" s="461"/>
      <c r="J149" s="461"/>
      <c r="K149" s="461">
        <v>40</v>
      </c>
      <c r="L149" s="461">
        <v>21000</v>
      </c>
      <c r="M149" s="461"/>
      <c r="N149" s="461"/>
      <c r="O149" s="461">
        <v>40</v>
      </c>
      <c r="P149" s="461">
        <v>21500</v>
      </c>
      <c r="Q149" s="472"/>
      <c r="R149" s="472"/>
      <c r="S149" s="472">
        <v>40</v>
      </c>
      <c r="T149" s="472">
        <v>21500</v>
      </c>
      <c r="U149" s="472"/>
      <c r="V149" s="472"/>
      <c r="W149" s="461"/>
      <c r="X149" s="461"/>
      <c r="Y149" s="461"/>
      <c r="Z149" s="461"/>
      <c r="AA149" s="461"/>
      <c r="AB149" s="461"/>
      <c r="AC149" s="453"/>
    </row>
    <row r="150" spans="1:29" s="457" customFormat="1" ht="19.2" customHeight="1">
      <c r="A150" s="191" t="s">
        <v>478</v>
      </c>
      <c r="B150" s="175"/>
      <c r="C150" s="530"/>
      <c r="D150" s="463"/>
      <c r="E150" s="458"/>
      <c r="F150" s="458"/>
      <c r="G150" s="454"/>
      <c r="H150" s="454"/>
      <c r="I150" s="454"/>
      <c r="J150" s="458"/>
      <c r="K150" s="458"/>
      <c r="L150" s="458"/>
      <c r="M150" s="455"/>
      <c r="N150" s="455"/>
      <c r="O150" s="458"/>
      <c r="P150" s="458"/>
      <c r="Q150" s="454"/>
      <c r="R150" s="454"/>
      <c r="S150" s="454"/>
      <c r="T150" s="454"/>
      <c r="U150" s="454"/>
      <c r="V150" s="454"/>
      <c r="W150" s="454"/>
      <c r="X150" s="454"/>
      <c r="Y150" s="454"/>
      <c r="Z150" s="454"/>
      <c r="AA150" s="454"/>
      <c r="AB150" s="454"/>
      <c r="AC150" s="475"/>
    </row>
    <row r="151" spans="1:29" s="457" customFormat="1" ht="19.2" customHeight="1">
      <c r="A151" s="69" t="s">
        <v>479</v>
      </c>
      <c r="B151" s="363"/>
      <c r="C151" s="364"/>
      <c r="D151" s="463"/>
      <c r="E151" s="458"/>
      <c r="F151" s="458"/>
      <c r="G151" s="460"/>
      <c r="H151" s="460"/>
      <c r="I151" s="459"/>
      <c r="J151" s="459"/>
      <c r="K151" s="459"/>
      <c r="L151" s="459"/>
      <c r="M151" s="458"/>
      <c r="N151" s="458"/>
      <c r="O151" s="458"/>
      <c r="P151" s="458"/>
      <c r="Q151" s="454"/>
      <c r="R151" s="454"/>
      <c r="S151" s="454"/>
      <c r="T151" s="454"/>
      <c r="U151" s="454"/>
      <c r="V151" s="454"/>
      <c r="W151" s="454"/>
      <c r="X151" s="454"/>
      <c r="Y151" s="454"/>
      <c r="Z151" s="454"/>
      <c r="AA151" s="454"/>
      <c r="AB151" s="454"/>
      <c r="AC151" s="449"/>
    </row>
    <row r="152" spans="1:29" s="457" customFormat="1" ht="19.2" customHeight="1">
      <c r="A152" s="69" t="s">
        <v>480</v>
      </c>
      <c r="B152" s="363" t="s">
        <v>237</v>
      </c>
      <c r="C152" s="364">
        <v>38500</v>
      </c>
      <c r="D152" s="463" t="s">
        <v>364</v>
      </c>
      <c r="E152" s="458"/>
      <c r="F152" s="458"/>
      <c r="G152" s="460"/>
      <c r="H152" s="460"/>
      <c r="I152" s="460">
        <v>110</v>
      </c>
      <c r="J152" s="460">
        <v>19250</v>
      </c>
      <c r="K152" s="459"/>
      <c r="L152" s="459"/>
      <c r="M152" s="455">
        <v>110</v>
      </c>
      <c r="N152" s="455">
        <v>19250</v>
      </c>
      <c r="O152" s="455"/>
      <c r="P152" s="455"/>
      <c r="Q152" s="454"/>
      <c r="R152" s="454"/>
      <c r="S152" s="454"/>
      <c r="T152" s="454"/>
      <c r="U152" s="454"/>
      <c r="V152" s="454"/>
      <c r="W152" s="454"/>
      <c r="X152" s="454"/>
      <c r="Y152" s="454"/>
      <c r="Z152" s="454"/>
      <c r="AA152" s="454"/>
      <c r="AB152" s="454"/>
      <c r="AC152" s="475"/>
    </row>
    <row r="153" spans="1:29" s="457" customFormat="1" ht="19.2" customHeight="1">
      <c r="A153" s="69" t="s">
        <v>481</v>
      </c>
      <c r="B153" s="192"/>
      <c r="C153" s="179"/>
      <c r="D153" s="202"/>
      <c r="E153" s="458"/>
      <c r="F153" s="458"/>
      <c r="G153" s="460"/>
      <c r="H153" s="477"/>
      <c r="I153" s="460"/>
      <c r="J153" s="476"/>
      <c r="K153" s="459"/>
      <c r="L153" s="459"/>
      <c r="M153" s="455"/>
      <c r="N153" s="455"/>
      <c r="O153" s="455"/>
      <c r="P153" s="455"/>
      <c r="Q153" s="454"/>
      <c r="R153" s="454"/>
      <c r="S153" s="454"/>
      <c r="T153" s="454"/>
      <c r="U153" s="454"/>
      <c r="V153" s="454"/>
      <c r="W153" s="454"/>
      <c r="X153" s="454"/>
      <c r="Y153" s="454"/>
      <c r="Z153" s="454"/>
      <c r="AA153" s="454"/>
      <c r="AB153" s="454"/>
      <c r="AC153" s="475"/>
    </row>
    <row r="154" spans="1:29" s="457" customFormat="1" ht="36.6" customHeight="1">
      <c r="A154" s="69" t="s">
        <v>482</v>
      </c>
      <c r="B154" s="214" t="s">
        <v>309</v>
      </c>
      <c r="C154" s="217">
        <v>16000</v>
      </c>
      <c r="D154" s="524" t="s">
        <v>531</v>
      </c>
      <c r="E154" s="458"/>
      <c r="F154" s="458"/>
      <c r="G154" s="460"/>
      <c r="H154" s="478"/>
      <c r="I154" s="460"/>
      <c r="J154" s="460"/>
      <c r="K154" s="459"/>
      <c r="L154" s="479"/>
      <c r="M154" s="455"/>
      <c r="N154" s="480"/>
      <c r="O154" s="455"/>
      <c r="P154" s="455"/>
      <c r="Q154" s="460">
        <v>20</v>
      </c>
      <c r="R154" s="460">
        <v>16000</v>
      </c>
      <c r="S154" s="458"/>
      <c r="T154" s="458"/>
      <c r="U154" s="458"/>
      <c r="V154" s="458"/>
      <c r="W154" s="458"/>
      <c r="X154" s="458"/>
      <c r="Y154" s="458"/>
      <c r="Z154" s="458"/>
      <c r="AA154" s="458"/>
      <c r="AB154" s="458"/>
      <c r="AC154" s="449"/>
    </row>
    <row r="155" spans="1:29" s="457" customFormat="1" ht="35.4" customHeight="1">
      <c r="A155" s="69" t="s">
        <v>483</v>
      </c>
      <c r="B155" s="192"/>
      <c r="C155" s="179"/>
      <c r="D155" s="202"/>
      <c r="E155" s="458"/>
      <c r="F155" s="458"/>
      <c r="G155" s="454"/>
      <c r="H155" s="281"/>
      <c r="I155" s="454"/>
      <c r="J155" s="458"/>
      <c r="K155" s="455"/>
      <c r="L155" s="480"/>
      <c r="M155" s="455"/>
      <c r="N155" s="480"/>
      <c r="O155" s="458"/>
      <c r="P155" s="458"/>
      <c r="Q155" s="454"/>
      <c r="R155" s="454"/>
      <c r="S155" s="454"/>
      <c r="T155" s="454"/>
      <c r="U155" s="454"/>
      <c r="V155" s="454"/>
      <c r="W155" s="454"/>
      <c r="X155" s="454"/>
      <c r="Y155" s="454"/>
      <c r="Z155" s="454"/>
      <c r="AA155" s="454"/>
      <c r="AB155" s="454"/>
      <c r="AC155" s="475"/>
    </row>
    <row r="156" spans="1:29" s="457" customFormat="1" ht="37.799999999999997" customHeight="1">
      <c r="A156" s="69" t="s">
        <v>808</v>
      </c>
      <c r="B156" s="214" t="s">
        <v>273</v>
      </c>
      <c r="C156" s="217">
        <v>8000</v>
      </c>
      <c r="D156" s="524" t="s">
        <v>531</v>
      </c>
      <c r="E156" s="458"/>
      <c r="F156" s="458"/>
      <c r="G156" s="454"/>
      <c r="H156" s="481"/>
      <c r="I156" s="454"/>
      <c r="J156" s="458"/>
      <c r="K156" s="458"/>
      <c r="L156" s="458"/>
      <c r="M156" s="458"/>
      <c r="N156" s="458"/>
      <c r="O156" s="458"/>
      <c r="P156" s="458"/>
      <c r="Q156" s="454"/>
      <c r="R156" s="454"/>
      <c r="S156" s="460">
        <v>10</v>
      </c>
      <c r="T156" s="460">
        <v>8000</v>
      </c>
      <c r="U156" s="454"/>
      <c r="V156" s="454"/>
      <c r="W156" s="454"/>
      <c r="X156" s="454"/>
      <c r="Y156" s="454"/>
      <c r="Z156" s="454"/>
      <c r="AA156" s="454"/>
      <c r="AB156" s="454"/>
      <c r="AC156" s="482"/>
    </row>
    <row r="157" spans="1:29" s="457" customFormat="1" ht="21" customHeight="1">
      <c r="A157" s="245" t="s">
        <v>487</v>
      </c>
      <c r="B157" s="521"/>
      <c r="C157" s="527"/>
      <c r="D157" s="211"/>
      <c r="E157" s="458"/>
      <c r="F157" s="458"/>
      <c r="G157" s="454"/>
      <c r="H157" s="454"/>
      <c r="I157" s="454"/>
      <c r="J157" s="458"/>
      <c r="K157" s="458"/>
      <c r="L157" s="458"/>
      <c r="M157" s="458"/>
      <c r="N157" s="458"/>
      <c r="O157" s="458"/>
      <c r="P157" s="458"/>
      <c r="Q157" s="454"/>
      <c r="R157" s="454"/>
      <c r="S157" s="454"/>
      <c r="T157" s="454"/>
      <c r="U157" s="454"/>
      <c r="V157" s="454"/>
      <c r="W157" s="454"/>
      <c r="X157" s="454"/>
      <c r="Y157" s="454"/>
      <c r="Z157" s="454"/>
      <c r="AA157" s="454"/>
      <c r="AB157" s="454"/>
      <c r="AC157" s="272" t="s">
        <v>554</v>
      </c>
    </row>
    <row r="158" spans="1:29" ht="19.8" customHeight="1">
      <c r="A158" s="211" t="s">
        <v>488</v>
      </c>
      <c r="B158" s="319"/>
      <c r="C158" s="241"/>
      <c r="D158" s="183"/>
      <c r="E158" s="269"/>
      <c r="F158" s="269"/>
      <c r="G158" s="269"/>
      <c r="H158" s="269"/>
      <c r="I158" s="369"/>
      <c r="J158" s="374"/>
      <c r="K158" s="273"/>
      <c r="L158" s="483"/>
      <c r="M158" s="484"/>
      <c r="N158" s="484"/>
      <c r="O158" s="484"/>
      <c r="P158" s="484"/>
      <c r="Q158" s="484"/>
      <c r="R158" s="484"/>
      <c r="S158" s="484"/>
      <c r="T158" s="484"/>
      <c r="U158" s="484"/>
      <c r="V158" s="484"/>
      <c r="W158" s="484"/>
      <c r="X158" s="484"/>
      <c r="Y158" s="484"/>
      <c r="Z158" s="484"/>
      <c r="AA158" s="484"/>
      <c r="AB158" s="181"/>
      <c r="AC158" s="181"/>
    </row>
    <row r="159" spans="1:29" ht="36.6" customHeight="1">
      <c r="A159" s="201" t="s">
        <v>489</v>
      </c>
      <c r="B159" s="780" t="s">
        <v>273</v>
      </c>
      <c r="C159" s="781">
        <v>8000</v>
      </c>
      <c r="D159" s="782" t="s">
        <v>531</v>
      </c>
      <c r="E159" s="207"/>
      <c r="F159" s="207"/>
      <c r="G159" s="207"/>
      <c r="H159" s="207"/>
      <c r="I159" s="783"/>
      <c r="J159" s="783"/>
      <c r="K159" s="784"/>
      <c r="L159" s="785"/>
      <c r="M159" s="783"/>
      <c r="N159" s="783"/>
      <c r="O159" s="783"/>
      <c r="P159" s="783"/>
      <c r="Q159" s="783"/>
      <c r="R159" s="783"/>
      <c r="S159" s="786">
        <v>10</v>
      </c>
      <c r="T159" s="786">
        <v>8000</v>
      </c>
      <c r="U159" s="783"/>
      <c r="V159" s="783"/>
      <c r="W159" s="783"/>
      <c r="X159" s="783"/>
      <c r="Y159" s="783"/>
      <c r="Z159" s="783"/>
      <c r="AA159" s="783"/>
      <c r="AB159" s="207"/>
      <c r="AC159" s="207"/>
    </row>
  </sheetData>
  <mergeCells count="20">
    <mergeCell ref="E5:F5"/>
    <mergeCell ref="W4:AB4"/>
    <mergeCell ref="I5:J5"/>
    <mergeCell ref="K5:L5"/>
    <mergeCell ref="M5:N5"/>
    <mergeCell ref="G5:H5"/>
    <mergeCell ref="Q4:V4"/>
    <mergeCell ref="AA5:AB5"/>
    <mergeCell ref="Y5:Z5"/>
    <mergeCell ref="K4:P4"/>
    <mergeCell ref="O5:P5"/>
    <mergeCell ref="Q5:R5"/>
    <mergeCell ref="S5:T5"/>
    <mergeCell ref="U5:V5"/>
    <mergeCell ref="W5:X5"/>
    <mergeCell ref="A1:AC1"/>
    <mergeCell ref="A2:AC2"/>
    <mergeCell ref="A3:A4"/>
    <mergeCell ref="E3:AB3"/>
    <mergeCell ref="E4:J4"/>
  </mergeCells>
  <pageMargins left="0.35433070866141736" right="0" top="0.59055118110236227" bottom="0.39370078740157483" header="0.31496062992125984" footer="0.31496062992125984"/>
  <pageSetup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S62"/>
  <sheetViews>
    <sheetView tabSelected="1" zoomScale="110" zoomScaleNormal="110" zoomScaleSheetLayoutView="96" workbookViewId="0">
      <selection activeCell="C10" sqref="C10"/>
    </sheetView>
  </sheetViews>
  <sheetFormatPr defaultRowHeight="13.8"/>
  <cols>
    <col min="1" max="1" width="42.109375" customWidth="1"/>
    <col min="2" max="2" width="9.5546875" customWidth="1"/>
    <col min="3" max="3" width="11.88671875" customWidth="1"/>
    <col min="4" max="4" width="11" customWidth="1"/>
    <col min="5" max="10" width="4.33203125" customWidth="1"/>
    <col min="11" max="11" width="4.33203125" style="83" customWidth="1"/>
    <col min="12" max="16" width="4.6640625" style="83" customWidth="1"/>
    <col min="17" max="17" width="14.5546875" customWidth="1"/>
    <col min="18" max="18" width="0" hidden="1" customWidth="1"/>
  </cols>
  <sheetData>
    <row r="1" spans="1:19" ht="21">
      <c r="A1" s="1087" t="s">
        <v>850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</row>
    <row r="2" spans="1:19" ht="21">
      <c r="A2" s="1092" t="s">
        <v>170</v>
      </c>
      <c r="B2" s="1092"/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1092"/>
      <c r="Q2" s="1092"/>
      <c r="R2" s="1092"/>
    </row>
    <row r="3" spans="1:19" ht="21" customHeight="1">
      <c r="A3" s="1149" t="s">
        <v>168</v>
      </c>
      <c r="B3" s="125"/>
      <c r="C3" s="126"/>
      <c r="D3" s="126"/>
      <c r="E3" s="1097" t="s">
        <v>165</v>
      </c>
      <c r="F3" s="1098"/>
      <c r="G3" s="1098"/>
      <c r="H3" s="1098"/>
      <c r="I3" s="1098"/>
      <c r="J3" s="1098"/>
      <c r="K3" s="1098"/>
      <c r="L3" s="1098"/>
      <c r="M3" s="1098"/>
      <c r="N3" s="1098"/>
      <c r="O3" s="1098"/>
      <c r="P3" s="1098"/>
      <c r="Q3" s="129"/>
      <c r="R3" s="1"/>
    </row>
    <row r="4" spans="1:19" ht="21.9" customHeight="1">
      <c r="A4" s="1150"/>
      <c r="B4" s="127" t="s">
        <v>166</v>
      </c>
      <c r="C4" s="127" t="s">
        <v>2</v>
      </c>
      <c r="D4" s="127" t="s">
        <v>20</v>
      </c>
      <c r="E4" s="1131" t="s">
        <v>133</v>
      </c>
      <c r="F4" s="1131"/>
      <c r="G4" s="1131"/>
      <c r="H4" s="1131" t="s">
        <v>134</v>
      </c>
      <c r="I4" s="1131"/>
      <c r="J4" s="1131"/>
      <c r="K4" s="1128" t="s">
        <v>120</v>
      </c>
      <c r="L4" s="1129"/>
      <c r="M4" s="1130"/>
      <c r="N4" s="1131" t="s">
        <v>136</v>
      </c>
      <c r="O4" s="1131"/>
      <c r="P4" s="1131"/>
      <c r="Q4" s="123" t="s">
        <v>3</v>
      </c>
      <c r="R4" s="1"/>
    </row>
    <row r="5" spans="1:19" ht="23.4" customHeight="1">
      <c r="A5" s="1150"/>
      <c r="B5" s="157" t="s">
        <v>149</v>
      </c>
      <c r="C5" s="127" t="s">
        <v>18</v>
      </c>
      <c r="D5" s="128" t="s">
        <v>19</v>
      </c>
      <c r="E5" s="167" t="s">
        <v>4</v>
      </c>
      <c r="F5" s="161" t="s">
        <v>5</v>
      </c>
      <c r="G5" s="161" t="s">
        <v>6</v>
      </c>
      <c r="H5" s="161" t="s">
        <v>7</v>
      </c>
      <c r="I5" s="161" t="s">
        <v>8</v>
      </c>
      <c r="J5" s="161" t="s">
        <v>9</v>
      </c>
      <c r="K5" s="161" t="s">
        <v>176</v>
      </c>
      <c r="L5" s="161" t="s">
        <v>177</v>
      </c>
      <c r="M5" s="161" t="s">
        <v>178</v>
      </c>
      <c r="N5" s="233" t="s">
        <v>179</v>
      </c>
      <c r="O5" s="233" t="s">
        <v>180</v>
      </c>
      <c r="P5" s="233" t="s">
        <v>181</v>
      </c>
      <c r="Q5" s="123" t="s">
        <v>71</v>
      </c>
      <c r="R5" s="1"/>
    </row>
    <row r="6" spans="1:19" ht="21">
      <c r="A6" s="286" t="s">
        <v>67</v>
      </c>
      <c r="B6" s="286" t="s">
        <v>68</v>
      </c>
      <c r="C6" s="123" t="s">
        <v>69</v>
      </c>
      <c r="D6" s="137" t="s">
        <v>70</v>
      </c>
      <c r="E6" s="287">
        <v>64</v>
      </c>
      <c r="F6" s="287">
        <v>64</v>
      </c>
      <c r="G6" s="287">
        <v>64</v>
      </c>
      <c r="H6" s="287">
        <v>65</v>
      </c>
      <c r="I6" s="287">
        <v>65</v>
      </c>
      <c r="J6" s="287">
        <v>65</v>
      </c>
      <c r="K6" s="287">
        <v>65</v>
      </c>
      <c r="L6" s="287">
        <v>65</v>
      </c>
      <c r="M6" s="287">
        <v>65</v>
      </c>
      <c r="N6" s="264">
        <v>65</v>
      </c>
      <c r="O6" s="264">
        <v>65</v>
      </c>
      <c r="P6" s="264">
        <v>65</v>
      </c>
      <c r="Q6" s="288"/>
      <c r="R6" s="1"/>
    </row>
    <row r="7" spans="1:19" ht="21">
      <c r="A7" s="311" t="s">
        <v>117</v>
      </c>
      <c r="B7" s="312"/>
      <c r="C7" s="493">
        <f>C8+C12</f>
        <v>1100000</v>
      </c>
      <c r="D7" s="312"/>
      <c r="E7" s="313"/>
      <c r="F7" s="313"/>
      <c r="G7" s="313"/>
      <c r="H7" s="313"/>
      <c r="I7" s="313"/>
      <c r="J7" s="313"/>
      <c r="K7" s="313"/>
      <c r="L7" s="313"/>
      <c r="M7" s="313"/>
      <c r="N7" s="314"/>
      <c r="O7" s="314"/>
      <c r="P7" s="314"/>
      <c r="Q7" s="315"/>
      <c r="R7" s="1"/>
    </row>
    <row r="8" spans="1:19" s="543" customFormat="1" ht="41.4" customHeight="1">
      <c r="A8" s="494" t="s">
        <v>817</v>
      </c>
      <c r="B8" s="536"/>
      <c r="C8" s="537">
        <v>1100000</v>
      </c>
      <c r="D8" s="536"/>
      <c r="E8" s="239"/>
      <c r="F8" s="538"/>
      <c r="G8" s="538"/>
      <c r="H8" s="538"/>
      <c r="I8" s="538"/>
      <c r="J8" s="538"/>
      <c r="K8" s="539"/>
      <c r="L8" s="539"/>
      <c r="M8" s="539"/>
      <c r="N8" s="539"/>
      <c r="O8" s="539"/>
      <c r="P8" s="539"/>
      <c r="Q8" s="1011" t="s">
        <v>543</v>
      </c>
      <c r="R8" s="541"/>
      <c r="S8" s="542"/>
    </row>
    <row r="9" spans="1:19" s="543" customFormat="1" ht="18.600000000000001" customHeight="1">
      <c r="A9" s="494" t="s">
        <v>819</v>
      </c>
      <c r="B9" s="536"/>
      <c r="C9" s="537"/>
      <c r="D9" s="536"/>
      <c r="E9" s="239"/>
      <c r="F9" s="538"/>
      <c r="G9" s="538"/>
      <c r="H9" s="538"/>
      <c r="I9" s="538"/>
      <c r="J9" s="538"/>
      <c r="K9" s="539"/>
      <c r="L9" s="539"/>
      <c r="M9" s="539"/>
      <c r="N9" s="539"/>
      <c r="O9" s="539"/>
      <c r="P9" s="539"/>
      <c r="Q9" s="540"/>
      <c r="R9" s="541"/>
      <c r="S9" s="542"/>
    </row>
    <row r="10" spans="1:19" s="543" customFormat="1" ht="148.19999999999999" customHeight="1">
      <c r="A10" s="1035" t="s">
        <v>854</v>
      </c>
      <c r="B10" s="1036" t="s">
        <v>191</v>
      </c>
      <c r="C10" s="1037">
        <v>1100000</v>
      </c>
      <c r="D10" s="1038" t="s">
        <v>821</v>
      </c>
      <c r="E10" s="1039"/>
      <c r="F10" s="1040"/>
      <c r="G10" s="1040"/>
      <c r="H10" s="1040">
        <v>1</v>
      </c>
      <c r="I10" s="1040"/>
      <c r="J10" s="1040"/>
      <c r="K10" s="1041"/>
      <c r="L10" s="1041"/>
      <c r="M10" s="1041"/>
      <c r="N10" s="1041"/>
      <c r="O10" s="1041"/>
      <c r="P10" s="1041"/>
      <c r="Q10" s="1036"/>
      <c r="R10" s="544"/>
    </row>
    <row r="11" spans="1:19" s="543" customFormat="1" ht="20.399999999999999" customHeight="1">
      <c r="A11" s="559"/>
      <c r="B11" s="1042"/>
      <c r="C11" s="561"/>
      <c r="D11" s="1043"/>
      <c r="E11" s="561"/>
      <c r="F11" s="561"/>
      <c r="G11" s="1044"/>
      <c r="H11" s="1044"/>
      <c r="I11" s="561"/>
      <c r="J11" s="561"/>
      <c r="K11" s="1045"/>
      <c r="L11" s="1046"/>
      <c r="M11" s="1046"/>
      <c r="N11" s="1046"/>
      <c r="O11" s="1046"/>
      <c r="P11" s="1046"/>
      <c r="Q11" s="559"/>
      <c r="R11" s="544"/>
    </row>
    <row r="12" spans="1:19" s="543" customFormat="1" ht="20.399999999999999" customHeight="1">
      <c r="A12" s="1047"/>
      <c r="B12" s="1048"/>
      <c r="C12" s="1049"/>
      <c r="D12" s="1048"/>
      <c r="E12" s="1047"/>
      <c r="F12" s="1047"/>
      <c r="G12" s="1048"/>
      <c r="H12" s="1048"/>
      <c r="I12" s="1048"/>
      <c r="J12" s="1048"/>
      <c r="K12" s="1050"/>
      <c r="L12" s="1050"/>
      <c r="M12" s="1050"/>
      <c r="N12" s="1050"/>
      <c r="O12" s="1050"/>
      <c r="P12" s="1050"/>
      <c r="Q12" s="1051"/>
      <c r="R12" s="544"/>
    </row>
    <row r="13" spans="1:19" s="543" customFormat="1" ht="20.399999999999999" customHeight="1">
      <c r="A13" s="1052"/>
      <c r="B13" s="1053"/>
      <c r="C13" s="1054"/>
      <c r="D13" s="1053"/>
      <c r="E13" s="1055"/>
      <c r="F13" s="1055"/>
      <c r="G13" s="1053"/>
      <c r="H13" s="1053"/>
      <c r="I13" s="1053"/>
      <c r="J13" s="1053"/>
      <c r="K13" s="1055"/>
      <c r="L13" s="1055"/>
      <c r="M13" s="1055"/>
      <c r="N13" s="1055"/>
      <c r="O13" s="1055"/>
      <c r="P13" s="1055"/>
      <c r="Q13" s="1055"/>
      <c r="R13" s="544"/>
    </row>
    <row r="14" spans="1:19" s="543" customFormat="1" ht="20.399999999999999" customHeight="1">
      <c r="A14" s="1055"/>
      <c r="B14" s="1053"/>
      <c r="C14" s="1054"/>
      <c r="D14" s="1056"/>
      <c r="E14" s="1055"/>
      <c r="F14" s="1055"/>
      <c r="G14" s="1053"/>
      <c r="H14" s="1053"/>
      <c r="I14" s="1053"/>
      <c r="J14" s="1053"/>
      <c r="K14" s="1053"/>
      <c r="L14" s="1055"/>
      <c r="M14" s="1055"/>
      <c r="N14" s="1055"/>
      <c r="O14" s="1055"/>
      <c r="P14" s="1055"/>
      <c r="Q14" s="1055"/>
    </row>
    <row r="15" spans="1:19" ht="21" customHeight="1">
      <c r="A15" s="301"/>
      <c r="B15" s="301"/>
      <c r="C15" s="303"/>
      <c r="D15" s="1057"/>
      <c r="E15" s="301"/>
      <c r="F15" s="301"/>
      <c r="G15" s="301"/>
      <c r="H15" s="301"/>
      <c r="I15" s="301"/>
      <c r="J15" s="301"/>
      <c r="K15" s="303"/>
      <c r="L15" s="301"/>
      <c r="M15" s="301"/>
      <c r="N15" s="301"/>
      <c r="O15" s="301"/>
      <c r="P15" s="301"/>
      <c r="Q15" s="301"/>
    </row>
    <row r="16" spans="1:19" ht="21" customHeight="1">
      <c r="A16" s="301"/>
      <c r="B16" s="301"/>
      <c r="C16" s="301"/>
      <c r="D16" s="301"/>
      <c r="E16" s="302"/>
      <c r="F16" s="302"/>
      <c r="G16" s="302"/>
      <c r="H16" s="302"/>
      <c r="I16" s="302"/>
      <c r="J16" s="302"/>
      <c r="K16" s="1058"/>
      <c r="L16" s="1059"/>
      <c r="M16" s="1058"/>
      <c r="N16" s="1058"/>
      <c r="O16" s="1058"/>
      <c r="P16" s="1058"/>
      <c r="Q16" s="301"/>
      <c r="R16" s="1"/>
    </row>
    <row r="17" spans="1:18" ht="21" customHeight="1">
      <c r="A17" s="301"/>
      <c r="B17" s="301"/>
      <c r="C17" s="301"/>
      <c r="D17" s="301"/>
      <c r="E17" s="302"/>
      <c r="F17" s="302"/>
      <c r="G17" s="302"/>
      <c r="H17" s="302"/>
      <c r="I17" s="302"/>
      <c r="J17" s="302"/>
      <c r="K17" s="1058"/>
      <c r="L17" s="1059"/>
      <c r="M17" s="1058"/>
      <c r="N17" s="1058"/>
      <c r="O17" s="1058"/>
      <c r="P17" s="1058"/>
      <c r="Q17" s="301"/>
      <c r="R17" s="1"/>
    </row>
    <row r="18" spans="1:18" ht="21" customHeight="1">
      <c r="A18" s="301"/>
      <c r="B18" s="301"/>
      <c r="C18" s="301"/>
      <c r="D18" s="301"/>
      <c r="E18" s="302"/>
      <c r="F18" s="302"/>
      <c r="G18" s="302"/>
      <c r="H18" s="302"/>
      <c r="I18" s="302"/>
      <c r="J18" s="302"/>
      <c r="K18" s="1055"/>
      <c r="L18" s="1055"/>
      <c r="M18" s="1055"/>
      <c r="N18" s="1055"/>
      <c r="O18" s="1055"/>
      <c r="P18" s="1055"/>
      <c r="Q18" s="301"/>
      <c r="R18" s="1"/>
    </row>
    <row r="19" spans="1:18" ht="21" customHeight="1">
      <c r="A19" s="301"/>
      <c r="B19" s="301"/>
      <c r="C19" s="301"/>
      <c r="D19" s="301"/>
      <c r="E19" s="302"/>
      <c r="F19" s="302"/>
      <c r="G19" s="302"/>
      <c r="H19" s="302"/>
      <c r="I19" s="302"/>
      <c r="J19" s="302"/>
      <c r="K19" s="301"/>
      <c r="L19" s="301"/>
      <c r="M19" s="301"/>
      <c r="N19" s="301"/>
      <c r="O19" s="301"/>
      <c r="P19" s="301"/>
      <c r="Q19" s="301"/>
      <c r="R19" s="1"/>
    </row>
    <row r="20" spans="1:18" ht="21" customHeight="1">
      <c r="A20" s="301"/>
      <c r="B20" s="301"/>
      <c r="C20" s="301"/>
      <c r="D20" s="301"/>
      <c r="E20" s="302"/>
      <c r="F20" s="302"/>
      <c r="G20" s="302"/>
      <c r="H20" s="302"/>
      <c r="I20" s="302"/>
      <c r="J20" s="302"/>
      <c r="K20" s="303"/>
      <c r="L20" s="303"/>
      <c r="M20" s="303"/>
      <c r="N20" s="303"/>
      <c r="O20" s="303"/>
      <c r="P20" s="303"/>
      <c r="Q20" s="301"/>
      <c r="R20" s="1"/>
    </row>
    <row r="21" spans="1:18" ht="21" customHeight="1">
      <c r="A21" s="301"/>
      <c r="B21" s="301"/>
      <c r="C21" s="301"/>
      <c r="D21" s="301"/>
      <c r="E21" s="302"/>
      <c r="F21" s="302"/>
      <c r="G21" s="302"/>
      <c r="H21" s="302"/>
      <c r="I21" s="302"/>
      <c r="J21" s="302"/>
      <c r="K21" s="303"/>
      <c r="L21" s="303"/>
      <c r="M21" s="303"/>
      <c r="N21" s="303"/>
      <c r="O21" s="303"/>
      <c r="P21" s="303"/>
      <c r="Q21" s="301"/>
      <c r="R21" s="1"/>
    </row>
    <row r="22" spans="1:18" ht="21" customHeight="1">
      <c r="A22" s="301"/>
      <c r="B22" s="301"/>
      <c r="C22" s="301"/>
      <c r="D22" s="301"/>
      <c r="E22" s="302"/>
      <c r="F22" s="302"/>
      <c r="G22" s="302"/>
      <c r="H22" s="302"/>
      <c r="I22" s="302"/>
      <c r="J22" s="302"/>
      <c r="K22" s="303"/>
      <c r="L22" s="303"/>
      <c r="M22" s="303"/>
      <c r="N22" s="303"/>
      <c r="O22" s="303"/>
      <c r="P22" s="303"/>
      <c r="Q22" s="301"/>
      <c r="R22" s="1"/>
    </row>
    <row r="23" spans="1:18" ht="21" customHeight="1">
      <c r="A23" s="301"/>
      <c r="B23" s="301"/>
      <c r="C23" s="302"/>
      <c r="D23" s="301"/>
      <c r="E23" s="302"/>
      <c r="F23" s="302"/>
      <c r="G23" s="302"/>
      <c r="H23" s="302"/>
      <c r="I23" s="302"/>
      <c r="J23" s="302"/>
      <c r="K23" s="301"/>
      <c r="L23" s="301"/>
      <c r="M23" s="301"/>
      <c r="N23" s="301"/>
      <c r="O23" s="301"/>
      <c r="P23" s="301"/>
      <c r="Q23" s="301"/>
    </row>
    <row r="24" spans="1:18" ht="21" customHeight="1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</row>
    <row r="25" spans="1:18" ht="18">
      <c r="A25" s="296"/>
      <c r="B25" s="296"/>
      <c r="C25" s="296"/>
      <c r="D25" s="296"/>
      <c r="E25" s="296"/>
      <c r="F25" s="296"/>
      <c r="G25" s="296"/>
      <c r="H25" s="296"/>
      <c r="I25" s="296"/>
      <c r="J25" s="296"/>
      <c r="K25" s="297"/>
      <c r="L25" s="297"/>
      <c r="M25" s="297"/>
      <c r="N25" s="297"/>
      <c r="O25" s="297"/>
      <c r="P25" s="297"/>
      <c r="Q25" s="296"/>
    </row>
    <row r="26" spans="1:18" ht="18">
      <c r="A26" s="296"/>
      <c r="B26" s="296"/>
      <c r="C26" s="296"/>
      <c r="D26" s="296"/>
      <c r="E26" s="296"/>
      <c r="F26" s="296"/>
      <c r="G26" s="296"/>
      <c r="H26" s="296"/>
      <c r="I26" s="296"/>
      <c r="J26" s="296"/>
      <c r="K26" s="297"/>
      <c r="L26" s="297"/>
      <c r="M26" s="297"/>
      <c r="N26" s="297"/>
      <c r="O26" s="297"/>
      <c r="P26" s="297"/>
      <c r="Q26" s="296"/>
    </row>
    <row r="27" spans="1:18" ht="18">
      <c r="A27" s="296"/>
      <c r="B27" s="296"/>
      <c r="C27" s="296"/>
      <c r="D27" s="296"/>
      <c r="E27" s="296"/>
      <c r="F27" s="296"/>
      <c r="G27" s="296"/>
      <c r="H27" s="296"/>
      <c r="I27" s="296"/>
      <c r="J27" s="296"/>
      <c r="K27" s="297"/>
      <c r="L27" s="297"/>
      <c r="M27" s="297"/>
      <c r="N27" s="297"/>
      <c r="O27" s="297"/>
      <c r="P27" s="297"/>
      <c r="Q27" s="296"/>
    </row>
    <row r="28" spans="1:18" ht="18">
      <c r="A28" s="296"/>
      <c r="B28" s="296"/>
      <c r="C28" s="296"/>
      <c r="D28" s="296"/>
      <c r="E28" s="296"/>
      <c r="F28" s="296"/>
      <c r="G28" s="296"/>
      <c r="H28" s="296"/>
      <c r="I28" s="296"/>
      <c r="J28" s="296"/>
      <c r="K28" s="297"/>
      <c r="L28" s="297"/>
      <c r="M28" s="297"/>
      <c r="N28" s="297"/>
      <c r="O28" s="297"/>
      <c r="P28" s="297"/>
      <c r="Q28" s="296"/>
    </row>
    <row r="29" spans="1:18" ht="18">
      <c r="A29" s="296"/>
      <c r="B29" s="296"/>
      <c r="C29" s="296"/>
      <c r="D29" s="296"/>
      <c r="E29" s="296"/>
      <c r="F29" s="296"/>
      <c r="G29" s="296"/>
      <c r="H29" s="296"/>
      <c r="I29" s="296"/>
      <c r="J29" s="296"/>
      <c r="K29" s="297"/>
      <c r="L29" s="297"/>
      <c r="M29" s="297"/>
      <c r="N29" s="297"/>
      <c r="O29" s="297"/>
      <c r="P29" s="297"/>
      <c r="Q29" s="296"/>
    </row>
    <row r="30" spans="1:18" ht="18">
      <c r="K30" s="160"/>
      <c r="L30" s="160"/>
      <c r="M30" s="160"/>
      <c r="N30" s="160"/>
      <c r="O30" s="160"/>
      <c r="P30" s="160"/>
    </row>
    <row r="31" spans="1:18" ht="18">
      <c r="K31" s="160"/>
      <c r="L31" s="160"/>
      <c r="M31" s="160"/>
      <c r="N31" s="160"/>
      <c r="O31" s="160"/>
      <c r="P31" s="160"/>
    </row>
    <row r="32" spans="1:18" ht="18">
      <c r="K32" s="160"/>
      <c r="L32" s="160"/>
      <c r="M32" s="160"/>
      <c r="N32" s="160"/>
      <c r="O32" s="160"/>
      <c r="P32" s="160"/>
    </row>
    <row r="33" spans="11:16" ht="18">
      <c r="K33" s="160"/>
      <c r="L33" s="160"/>
      <c r="M33" s="160"/>
      <c r="N33" s="160"/>
      <c r="O33" s="160"/>
      <c r="P33" s="160"/>
    </row>
    <row r="34" spans="11:16" ht="18">
      <c r="K34" s="160"/>
      <c r="L34" s="160"/>
      <c r="M34" s="160"/>
      <c r="N34" s="160"/>
      <c r="O34" s="160"/>
      <c r="P34" s="160"/>
    </row>
    <row r="35" spans="11:16" ht="18">
      <c r="K35" s="160"/>
      <c r="L35" s="160"/>
      <c r="M35" s="160"/>
      <c r="N35" s="160"/>
      <c r="O35" s="160"/>
      <c r="P35" s="160"/>
    </row>
    <row r="36" spans="11:16" ht="18">
      <c r="K36" s="160"/>
      <c r="L36" s="160"/>
      <c r="M36" s="160"/>
      <c r="N36" s="160"/>
      <c r="O36" s="160"/>
      <c r="P36" s="160"/>
    </row>
    <row r="37" spans="11:16" ht="18">
      <c r="K37" s="160"/>
      <c r="L37" s="160"/>
      <c r="M37" s="160"/>
      <c r="N37" s="160"/>
      <c r="O37" s="160"/>
      <c r="P37" s="160"/>
    </row>
    <row r="38" spans="11:16" ht="18">
      <c r="K38" s="160"/>
      <c r="L38" s="160"/>
      <c r="M38" s="160"/>
      <c r="N38" s="160"/>
      <c r="O38" s="160"/>
      <c r="P38" s="160"/>
    </row>
    <row r="39" spans="11:16" ht="18">
      <c r="K39" s="160"/>
      <c r="L39" s="160"/>
      <c r="M39" s="160"/>
      <c r="N39" s="160"/>
      <c r="O39" s="160"/>
      <c r="P39" s="160"/>
    </row>
    <row r="40" spans="11:16" ht="18">
      <c r="K40" s="160"/>
      <c r="L40" s="160"/>
      <c r="M40" s="160"/>
      <c r="N40" s="160"/>
      <c r="O40" s="160"/>
      <c r="P40" s="160"/>
    </row>
    <row r="41" spans="11:16" ht="18">
      <c r="K41" s="160"/>
      <c r="L41" s="160"/>
      <c r="M41" s="160"/>
      <c r="N41" s="160"/>
      <c r="O41" s="160"/>
      <c r="P41" s="160"/>
    </row>
    <row r="42" spans="11:16" ht="18">
      <c r="K42" s="160"/>
      <c r="L42" s="160"/>
      <c r="M42" s="160"/>
      <c r="N42" s="160"/>
      <c r="O42" s="160"/>
      <c r="P42" s="160"/>
    </row>
    <row r="43" spans="11:16" ht="18">
      <c r="K43" s="160"/>
      <c r="L43" s="160"/>
      <c r="M43" s="160"/>
      <c r="N43" s="160"/>
      <c r="O43" s="160"/>
      <c r="P43" s="160"/>
    </row>
    <row r="44" spans="11:16" ht="18">
      <c r="K44" s="160"/>
      <c r="L44" s="160"/>
      <c r="M44" s="160"/>
      <c r="N44" s="160"/>
      <c r="O44" s="160"/>
      <c r="P44" s="160"/>
    </row>
    <row r="45" spans="11:16" ht="18">
      <c r="K45" s="160"/>
      <c r="L45" s="160"/>
      <c r="M45" s="160"/>
      <c r="N45" s="160"/>
      <c r="O45" s="160"/>
      <c r="P45" s="160"/>
    </row>
    <row r="46" spans="11:16" ht="18">
      <c r="K46" s="160"/>
      <c r="L46" s="160"/>
      <c r="M46" s="160"/>
      <c r="N46" s="160"/>
      <c r="O46" s="160"/>
      <c r="P46" s="160"/>
    </row>
    <row r="47" spans="11:16" ht="18">
      <c r="K47" s="160"/>
      <c r="L47" s="160"/>
      <c r="M47" s="160"/>
      <c r="N47" s="160"/>
      <c r="O47" s="160"/>
      <c r="P47" s="160"/>
    </row>
    <row r="48" spans="11:16" ht="18">
      <c r="K48" s="160"/>
      <c r="L48" s="160"/>
      <c r="M48" s="160"/>
      <c r="N48" s="160"/>
      <c r="O48" s="160"/>
      <c r="P48" s="160"/>
    </row>
    <row r="49" spans="11:16" ht="18">
      <c r="K49" s="160"/>
      <c r="L49" s="160"/>
      <c r="M49" s="160"/>
      <c r="N49" s="160"/>
      <c r="O49" s="160"/>
      <c r="P49" s="160"/>
    </row>
    <row r="50" spans="11:16" ht="18">
      <c r="K50" s="160"/>
      <c r="L50" s="160"/>
      <c r="M50" s="160"/>
      <c r="N50" s="160"/>
      <c r="O50" s="160"/>
      <c r="P50" s="160"/>
    </row>
    <row r="51" spans="11:16" ht="18">
      <c r="K51" s="160"/>
      <c r="L51" s="160"/>
      <c r="M51" s="160"/>
      <c r="N51" s="160"/>
      <c r="O51" s="160"/>
      <c r="P51" s="160"/>
    </row>
    <row r="52" spans="11:16" ht="18">
      <c r="K52" s="160"/>
      <c r="L52" s="160"/>
      <c r="M52" s="160"/>
      <c r="N52" s="160"/>
      <c r="O52" s="160"/>
      <c r="P52" s="160"/>
    </row>
    <row r="53" spans="11:16" ht="18">
      <c r="K53" s="160"/>
      <c r="L53" s="160"/>
      <c r="M53" s="160"/>
      <c r="N53" s="160"/>
      <c r="O53" s="160"/>
      <c r="P53" s="160"/>
    </row>
    <row r="54" spans="11:16" ht="18">
      <c r="K54" s="160"/>
      <c r="L54" s="160"/>
      <c r="M54" s="160"/>
      <c r="N54" s="160"/>
      <c r="O54" s="160"/>
      <c r="P54" s="160"/>
    </row>
    <row r="55" spans="11:16" ht="18">
      <c r="K55" s="160"/>
      <c r="L55" s="160"/>
      <c r="M55" s="160"/>
      <c r="N55" s="160"/>
      <c r="O55" s="160"/>
      <c r="P55" s="160"/>
    </row>
    <row r="56" spans="11:16" ht="18">
      <c r="K56" s="160"/>
      <c r="L56" s="160"/>
      <c r="M56" s="160"/>
      <c r="N56" s="160"/>
      <c r="O56" s="160"/>
      <c r="P56" s="160"/>
    </row>
    <row r="57" spans="11:16" ht="18">
      <c r="K57" s="160"/>
      <c r="L57" s="160"/>
      <c r="M57" s="160"/>
      <c r="N57" s="160"/>
      <c r="O57" s="160"/>
      <c r="P57" s="160"/>
    </row>
    <row r="58" spans="11:16" ht="18">
      <c r="K58" s="160"/>
      <c r="L58" s="160"/>
      <c r="M58" s="160"/>
      <c r="N58" s="160"/>
      <c r="O58" s="160"/>
      <c r="P58" s="160"/>
    </row>
    <row r="59" spans="11:16" ht="18">
      <c r="K59" s="160"/>
      <c r="L59" s="160"/>
      <c r="M59" s="160"/>
      <c r="N59" s="160"/>
      <c r="O59" s="160"/>
      <c r="P59" s="160"/>
    </row>
    <row r="60" spans="11:16" ht="18">
      <c r="K60" s="160"/>
      <c r="L60" s="160"/>
      <c r="M60" s="160"/>
      <c r="N60" s="160"/>
      <c r="O60" s="160"/>
      <c r="P60" s="160"/>
    </row>
    <row r="61" spans="11:16" ht="18">
      <c r="K61" s="160"/>
      <c r="L61" s="160"/>
      <c r="M61" s="160"/>
      <c r="N61" s="160"/>
      <c r="O61" s="160"/>
      <c r="P61" s="160"/>
    </row>
    <row r="62" spans="11:16" ht="18">
      <c r="K62" s="160"/>
      <c r="L62" s="160"/>
      <c r="M62" s="160"/>
      <c r="N62" s="160"/>
      <c r="O62" s="160"/>
      <c r="P62" s="160"/>
    </row>
  </sheetData>
  <mergeCells count="8">
    <mergeCell ref="A3:A5"/>
    <mergeCell ref="A1:R1"/>
    <mergeCell ref="A2:R2"/>
    <mergeCell ref="E4:G4"/>
    <mergeCell ref="H4:J4"/>
    <mergeCell ref="K4:M4"/>
    <mergeCell ref="N4:P4"/>
    <mergeCell ref="E3:P3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95" orientation="landscape" blackAndWhite="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O186"/>
  <sheetViews>
    <sheetView zoomScaleNormal="100" zoomScaleSheetLayoutView="87" workbookViewId="0">
      <selection activeCell="F24" sqref="F24"/>
    </sheetView>
  </sheetViews>
  <sheetFormatPr defaultRowHeight="13.8"/>
  <cols>
    <col min="1" max="1" width="47.5546875" customWidth="1"/>
    <col min="2" max="2" width="13.109375" customWidth="1"/>
    <col min="3" max="4" width="5.5546875" customWidth="1"/>
    <col min="5" max="5" width="5.33203125" customWidth="1"/>
    <col min="6" max="6" width="10.5546875" customWidth="1"/>
    <col min="7" max="8" width="5.44140625" customWidth="1"/>
    <col min="9" max="14" width="5.44140625" style="83" customWidth="1"/>
    <col min="15" max="15" width="14.5546875" customWidth="1"/>
  </cols>
  <sheetData>
    <row r="1" spans="1:15" ht="21" customHeight="1">
      <c r="A1" s="1106" t="s">
        <v>504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</row>
    <row r="2" spans="1:15" ht="17.25" customHeight="1">
      <c r="A2" s="1151" t="s">
        <v>173</v>
      </c>
      <c r="B2" s="1151"/>
      <c r="C2" s="1151"/>
      <c r="D2" s="1151"/>
      <c r="E2" s="1151"/>
      <c r="F2" s="1151"/>
      <c r="G2" s="1151"/>
      <c r="H2" s="1151"/>
      <c r="I2" s="1151"/>
      <c r="J2" s="1151"/>
      <c r="K2" s="1151"/>
      <c r="L2" s="1151"/>
      <c r="M2" s="1151"/>
      <c r="N2" s="1151"/>
      <c r="O2" s="1151"/>
    </row>
    <row r="3" spans="1:15" ht="17.25" customHeight="1">
      <c r="A3" s="24"/>
      <c r="B3" s="25"/>
      <c r="C3" s="26"/>
      <c r="D3" s="180"/>
      <c r="E3" s="27"/>
      <c r="F3" s="27"/>
      <c r="G3" s="27"/>
      <c r="H3" s="27"/>
      <c r="I3" s="159"/>
      <c r="J3" s="159"/>
      <c r="K3" s="159"/>
      <c r="L3" s="159"/>
      <c r="M3" s="159"/>
      <c r="N3" s="159"/>
      <c r="O3" s="118" t="s">
        <v>64</v>
      </c>
    </row>
    <row r="4" spans="1:15" ht="21" customHeight="1">
      <c r="A4" s="304"/>
      <c r="B4" s="1116" t="s">
        <v>63</v>
      </c>
      <c r="C4" s="1137" t="s">
        <v>169</v>
      </c>
      <c r="D4" s="1138"/>
      <c r="E4" s="1138"/>
      <c r="F4" s="1138"/>
      <c r="G4" s="1138"/>
      <c r="H4" s="1138"/>
      <c r="I4" s="1138"/>
      <c r="J4" s="1138"/>
      <c r="K4" s="1138"/>
      <c r="L4" s="1138"/>
      <c r="M4" s="1138"/>
      <c r="N4" s="1139"/>
      <c r="O4" s="1107" t="s">
        <v>61</v>
      </c>
    </row>
    <row r="5" spans="1:15" ht="21">
      <c r="A5" s="265" t="s">
        <v>198</v>
      </c>
      <c r="B5" s="1117"/>
      <c r="C5" s="1122" t="s">
        <v>133</v>
      </c>
      <c r="D5" s="1122"/>
      <c r="E5" s="1122"/>
      <c r="F5" s="1122" t="s">
        <v>134</v>
      </c>
      <c r="G5" s="1122"/>
      <c r="H5" s="1122"/>
      <c r="I5" s="1137" t="s">
        <v>120</v>
      </c>
      <c r="J5" s="1138"/>
      <c r="K5" s="1139"/>
      <c r="L5" s="1137" t="s">
        <v>121</v>
      </c>
      <c r="M5" s="1138"/>
      <c r="N5" s="1139"/>
      <c r="O5" s="1108"/>
    </row>
    <row r="6" spans="1:15" ht="20.25" customHeight="1">
      <c r="A6" s="265" t="s">
        <v>199</v>
      </c>
      <c r="B6" s="1117"/>
      <c r="C6" s="115" t="s">
        <v>4</v>
      </c>
      <c r="D6" s="116" t="s">
        <v>5</v>
      </c>
      <c r="E6" s="116" t="s">
        <v>6</v>
      </c>
      <c r="F6" s="116" t="s">
        <v>7</v>
      </c>
      <c r="G6" s="116" t="s">
        <v>8</v>
      </c>
      <c r="H6" s="116" t="s">
        <v>9</v>
      </c>
      <c r="I6" s="116" t="s">
        <v>176</v>
      </c>
      <c r="J6" s="116" t="s">
        <v>177</v>
      </c>
      <c r="K6" s="116" t="s">
        <v>178</v>
      </c>
      <c r="L6" s="116" t="s">
        <v>179</v>
      </c>
      <c r="M6" s="116" t="s">
        <v>180</v>
      </c>
      <c r="N6" s="116" t="s">
        <v>181</v>
      </c>
      <c r="O6" s="1108"/>
    </row>
    <row r="7" spans="1:15" ht="18" customHeight="1">
      <c r="A7" s="305"/>
      <c r="B7" s="1118"/>
      <c r="C7" s="117">
        <v>64</v>
      </c>
      <c r="D7" s="117">
        <v>64</v>
      </c>
      <c r="E7" s="117">
        <v>64</v>
      </c>
      <c r="F7" s="117">
        <v>65</v>
      </c>
      <c r="G7" s="117">
        <v>65</v>
      </c>
      <c r="H7" s="117">
        <v>65</v>
      </c>
      <c r="I7" s="117">
        <v>65</v>
      </c>
      <c r="J7" s="117">
        <v>65</v>
      </c>
      <c r="K7" s="117">
        <v>65</v>
      </c>
      <c r="L7" s="117">
        <v>65</v>
      </c>
      <c r="M7" s="117">
        <v>65</v>
      </c>
      <c r="N7" s="117">
        <v>65</v>
      </c>
      <c r="O7" s="1109"/>
    </row>
    <row r="8" spans="1:15" ht="18" customHeight="1">
      <c r="A8" s="354" t="s">
        <v>117</v>
      </c>
      <c r="B8" s="355">
        <f>B9</f>
        <v>1100000</v>
      </c>
      <c r="C8" s="356"/>
      <c r="D8" s="356"/>
      <c r="E8" s="356"/>
      <c r="F8" s="495">
        <v>1100000</v>
      </c>
      <c r="G8" s="356"/>
      <c r="H8" s="356"/>
      <c r="I8" s="356"/>
      <c r="J8" s="356"/>
      <c r="K8" s="356"/>
      <c r="L8" s="356"/>
      <c r="M8" s="356"/>
      <c r="N8" s="356"/>
      <c r="O8" s="357"/>
    </row>
    <row r="9" spans="1:15" s="543" customFormat="1" ht="38.4" customHeight="1">
      <c r="A9" s="494" t="s">
        <v>817</v>
      </c>
      <c r="B9" s="545">
        <v>1100000</v>
      </c>
      <c r="C9" s="546"/>
      <c r="D9" s="546"/>
      <c r="E9" s="546"/>
      <c r="F9" s="547"/>
      <c r="G9" s="546"/>
      <c r="H9" s="546"/>
      <c r="I9" s="307"/>
      <c r="J9" s="307"/>
      <c r="K9" s="307"/>
      <c r="L9" s="307"/>
      <c r="M9" s="307"/>
      <c r="N9" s="307"/>
      <c r="O9" s="533"/>
    </row>
    <row r="10" spans="1:15" s="543" customFormat="1" ht="20.399999999999999" customHeight="1">
      <c r="A10" s="494" t="s">
        <v>819</v>
      </c>
      <c r="B10" s="325"/>
      <c r="C10" s="548"/>
      <c r="D10" s="548"/>
      <c r="E10" s="548"/>
      <c r="F10" s="548"/>
      <c r="G10" s="548"/>
      <c r="H10" s="548"/>
      <c r="I10" s="549"/>
      <c r="J10" s="549"/>
      <c r="K10" s="549"/>
      <c r="L10" s="549"/>
      <c r="M10" s="549"/>
      <c r="N10" s="549"/>
      <c r="O10" s="522"/>
    </row>
    <row r="11" spans="1:15" s="543" customFormat="1" ht="41.4" customHeight="1">
      <c r="A11" s="1035" t="s">
        <v>818</v>
      </c>
      <c r="B11" s="1060">
        <v>1100000</v>
      </c>
      <c r="C11" s="1061"/>
      <c r="D11" s="1061"/>
      <c r="E11" s="1061"/>
      <c r="F11" s="1062">
        <v>1100000</v>
      </c>
      <c r="G11" s="1061"/>
      <c r="H11" s="1061"/>
      <c r="I11" s="1063"/>
      <c r="J11" s="1063"/>
      <c r="K11" s="1063"/>
      <c r="L11" s="1062"/>
      <c r="M11" s="1063"/>
      <c r="N11" s="1063"/>
      <c r="O11" s="1064" t="s">
        <v>820</v>
      </c>
    </row>
    <row r="12" spans="1:15" s="543" customFormat="1" ht="20.399999999999999" customHeight="1">
      <c r="A12" s="1065"/>
      <c r="B12" s="1066"/>
      <c r="C12" s="1067"/>
      <c r="D12" s="1067"/>
      <c r="E12" s="1067"/>
      <c r="F12" s="1068"/>
      <c r="G12" s="1067"/>
      <c r="H12" s="1067"/>
      <c r="I12" s="1069"/>
      <c r="J12" s="1069"/>
      <c r="K12" s="1069"/>
      <c r="L12" s="1070"/>
      <c r="M12" s="1069"/>
      <c r="N12" s="1069"/>
      <c r="O12" s="1071"/>
    </row>
    <row r="13" spans="1:15" s="543" customFormat="1" ht="20.399999999999999" customHeight="1">
      <c r="A13" s="1052"/>
      <c r="B13" s="1072"/>
      <c r="I13" s="1073"/>
      <c r="J13" s="1073"/>
      <c r="K13" s="1073"/>
      <c r="L13" s="1074"/>
      <c r="M13" s="1073"/>
      <c r="N13" s="1073"/>
      <c r="O13" s="1075"/>
    </row>
    <row r="14" spans="1:15" s="543" customFormat="1" ht="20.399999999999999" customHeight="1">
      <c r="A14" s="1055"/>
      <c r="B14" s="1076"/>
      <c r="I14" s="1073"/>
      <c r="J14" s="1073"/>
      <c r="K14" s="1073"/>
      <c r="L14" s="1073"/>
      <c r="M14" s="1073"/>
      <c r="N14" s="1073"/>
      <c r="O14" s="1075"/>
    </row>
    <row r="15" spans="1:15" ht="20.399999999999999" customHeight="1">
      <c r="A15" s="1052"/>
      <c r="B15" s="1047"/>
      <c r="O15" s="1077"/>
    </row>
    <row r="16" spans="1:15" ht="20.399999999999999" customHeight="1">
      <c r="A16" s="1047"/>
      <c r="B16" s="1078"/>
      <c r="O16" s="1077"/>
    </row>
    <row r="17" spans="1:15" ht="20.399999999999999" customHeight="1">
      <c r="A17" s="1079"/>
      <c r="B17" s="301"/>
      <c r="O17" s="1077"/>
    </row>
    <row r="18" spans="1:15" ht="20.399999999999999" customHeight="1">
      <c r="A18" s="1080"/>
      <c r="B18" s="1081"/>
      <c r="J18" s="1082"/>
      <c r="K18" s="1083"/>
      <c r="O18" s="1077"/>
    </row>
    <row r="19" spans="1:15" ht="20.399999999999999" customHeight="1">
      <c r="A19" s="1080"/>
      <c r="B19" s="1084"/>
      <c r="J19" s="1083"/>
      <c r="K19" s="1083"/>
      <c r="O19" s="1077"/>
    </row>
    <row r="20" spans="1:15" ht="21" customHeight="1"/>
    <row r="21" spans="1:15" ht="21" customHeight="1">
      <c r="J21" s="1085"/>
    </row>
    <row r="22" spans="1:15" ht="21" customHeight="1">
      <c r="J22" s="1085"/>
    </row>
    <row r="23" spans="1:15" ht="21" customHeight="1"/>
    <row r="24" spans="1:15" ht="21" customHeight="1"/>
    <row r="25" spans="1:15" ht="21" customHeight="1"/>
    <row r="26" spans="1:15" ht="21" customHeight="1"/>
    <row r="27" spans="1:15" ht="21" customHeight="1"/>
    <row r="28" spans="1:15" ht="21" customHeight="1"/>
    <row r="29" spans="1:15" ht="21" customHeight="1"/>
    <row r="30" spans="1:15" ht="21" customHeight="1"/>
    <row r="31" spans="1:15" ht="21" customHeight="1">
      <c r="I31" s="184"/>
      <c r="J31" s="184"/>
      <c r="K31" s="184"/>
      <c r="L31" s="184"/>
      <c r="M31" s="184"/>
      <c r="N31" s="184"/>
    </row>
    <row r="32" spans="1:15" ht="21" customHeight="1">
      <c r="I32" s="181"/>
      <c r="J32" s="181"/>
      <c r="K32" s="181"/>
      <c r="L32" s="181"/>
      <c r="M32" s="181"/>
      <c r="N32" s="181"/>
    </row>
    <row r="33" spans="9:14" ht="21" customHeight="1">
      <c r="I33" s="181"/>
      <c r="J33" s="181"/>
      <c r="K33" s="181"/>
      <c r="L33" s="181"/>
      <c r="M33" s="181"/>
      <c r="N33" s="181"/>
    </row>
    <row r="34" spans="9:14" ht="21" customHeight="1">
      <c r="I34" s="181"/>
      <c r="J34" s="181"/>
      <c r="K34" s="181"/>
      <c r="L34" s="181"/>
      <c r="M34" s="181"/>
      <c r="N34" s="181"/>
    </row>
    <row r="35" spans="9:14" ht="21" customHeight="1">
      <c r="I35" s="181"/>
      <c r="J35" s="181"/>
      <c r="K35" s="181"/>
      <c r="L35" s="181"/>
      <c r="M35" s="181"/>
      <c r="N35" s="181"/>
    </row>
    <row r="36" spans="9:14" ht="21" customHeight="1">
      <c r="I36" s="181"/>
      <c r="J36" s="181"/>
      <c r="K36" s="181"/>
      <c r="L36" s="181"/>
      <c r="M36" s="181"/>
      <c r="N36" s="181"/>
    </row>
    <row r="37" spans="9:14" ht="21" customHeight="1">
      <c r="I37" s="181"/>
      <c r="J37" s="181"/>
      <c r="K37" s="181"/>
      <c r="L37" s="181"/>
      <c r="M37" s="181"/>
      <c r="N37" s="181"/>
    </row>
    <row r="38" spans="9:14" ht="21" customHeight="1">
      <c r="I38" s="181"/>
      <c r="J38" s="181"/>
      <c r="K38" s="181"/>
      <c r="L38" s="181"/>
      <c r="M38" s="181"/>
      <c r="N38" s="181"/>
    </row>
    <row r="39" spans="9:14" ht="21" customHeight="1">
      <c r="I39" s="181"/>
      <c r="J39" s="181"/>
      <c r="K39" s="181"/>
      <c r="L39" s="181"/>
      <c r="M39" s="181"/>
      <c r="N39" s="181"/>
    </row>
    <row r="40" spans="9:14">
      <c r="I40" s="181"/>
      <c r="J40" s="181"/>
      <c r="K40" s="181"/>
      <c r="L40" s="181"/>
      <c r="M40" s="181"/>
      <c r="N40" s="181"/>
    </row>
    <row r="41" spans="9:14">
      <c r="I41" s="181"/>
      <c r="J41" s="181"/>
      <c r="K41" s="181"/>
      <c r="L41" s="181"/>
      <c r="M41" s="181"/>
      <c r="N41" s="181"/>
    </row>
    <row r="42" spans="9:14">
      <c r="I42" s="181"/>
      <c r="J42" s="181"/>
      <c r="K42" s="181"/>
      <c r="L42" s="181"/>
      <c r="M42" s="181"/>
      <c r="N42" s="181"/>
    </row>
    <row r="43" spans="9:14">
      <c r="I43" s="181"/>
      <c r="J43" s="181"/>
      <c r="K43" s="181"/>
      <c r="L43" s="181"/>
      <c r="M43" s="181"/>
      <c r="N43" s="181"/>
    </row>
    <row r="44" spans="9:14">
      <c r="I44" s="181"/>
      <c r="J44" s="181"/>
      <c r="K44" s="181"/>
      <c r="L44" s="181"/>
      <c r="M44" s="181"/>
      <c r="N44" s="181"/>
    </row>
    <row r="45" spans="9:14">
      <c r="I45" s="181"/>
      <c r="J45" s="181"/>
      <c r="K45" s="181"/>
      <c r="L45" s="181"/>
      <c r="M45" s="181"/>
      <c r="N45" s="181"/>
    </row>
    <row r="46" spans="9:14">
      <c r="I46" s="181"/>
      <c r="J46" s="181"/>
      <c r="K46" s="181"/>
      <c r="L46" s="181"/>
      <c r="M46" s="181"/>
      <c r="N46" s="181"/>
    </row>
    <row r="47" spans="9:14">
      <c r="I47" s="181"/>
      <c r="J47" s="181"/>
      <c r="K47" s="181"/>
      <c r="L47" s="181"/>
      <c r="M47" s="181"/>
      <c r="N47" s="181"/>
    </row>
    <row r="48" spans="9:14">
      <c r="I48" s="181"/>
      <c r="J48" s="181"/>
      <c r="K48" s="181"/>
      <c r="L48" s="181"/>
      <c r="M48" s="181"/>
      <c r="N48" s="181"/>
    </row>
    <row r="49" spans="9:14">
      <c r="I49" s="181"/>
      <c r="J49" s="181"/>
      <c r="K49" s="181"/>
      <c r="L49" s="181"/>
      <c r="M49" s="181"/>
      <c r="N49" s="181"/>
    </row>
    <row r="50" spans="9:14">
      <c r="I50" s="181"/>
      <c r="J50" s="181"/>
      <c r="K50" s="181"/>
      <c r="L50" s="181"/>
      <c r="M50" s="181"/>
      <c r="N50" s="181"/>
    </row>
    <row r="51" spans="9:14">
      <c r="I51" s="181"/>
      <c r="J51" s="181"/>
      <c r="K51" s="181"/>
      <c r="L51" s="181"/>
      <c r="M51" s="181"/>
      <c r="N51" s="181"/>
    </row>
    <row r="52" spans="9:14">
      <c r="I52" s="181"/>
      <c r="J52" s="181"/>
      <c r="K52" s="181"/>
      <c r="L52" s="181"/>
      <c r="M52" s="181"/>
      <c r="N52" s="181"/>
    </row>
    <row r="53" spans="9:14">
      <c r="I53" s="181"/>
      <c r="J53" s="181"/>
      <c r="K53" s="181"/>
      <c r="L53" s="181"/>
      <c r="M53" s="181"/>
      <c r="N53" s="181"/>
    </row>
    <row r="54" spans="9:14">
      <c r="I54" s="181"/>
      <c r="J54" s="181"/>
      <c r="K54" s="181"/>
      <c r="L54" s="181"/>
      <c r="M54" s="181"/>
      <c r="N54" s="181"/>
    </row>
    <row r="55" spans="9:14">
      <c r="I55" s="181"/>
      <c r="J55" s="181"/>
      <c r="K55" s="181"/>
      <c r="L55" s="181"/>
      <c r="M55" s="181"/>
      <c r="N55" s="181"/>
    </row>
    <row r="56" spans="9:14">
      <c r="I56" s="181"/>
      <c r="J56" s="181"/>
      <c r="K56" s="181"/>
      <c r="L56" s="181"/>
      <c r="M56" s="181"/>
      <c r="N56" s="181"/>
    </row>
    <row r="57" spans="9:14">
      <c r="I57" s="181"/>
      <c r="J57" s="181"/>
      <c r="K57" s="181"/>
      <c r="L57" s="181"/>
      <c r="M57" s="181"/>
      <c r="N57" s="181"/>
    </row>
    <row r="58" spans="9:14">
      <c r="I58" s="181"/>
      <c r="J58" s="181"/>
      <c r="K58" s="181"/>
      <c r="L58" s="181"/>
      <c r="M58" s="181"/>
      <c r="N58" s="181"/>
    </row>
    <row r="59" spans="9:14">
      <c r="I59" s="181"/>
      <c r="J59" s="181"/>
      <c r="K59" s="181"/>
      <c r="L59" s="181"/>
      <c r="M59" s="181"/>
      <c r="N59" s="181"/>
    </row>
    <row r="60" spans="9:14">
      <c r="I60" s="181"/>
      <c r="J60" s="181"/>
      <c r="K60" s="181"/>
      <c r="L60" s="181"/>
      <c r="M60" s="181"/>
      <c r="N60" s="181"/>
    </row>
    <row r="61" spans="9:14">
      <c r="I61" s="181"/>
      <c r="J61" s="181"/>
      <c r="K61" s="181"/>
      <c r="L61" s="181"/>
      <c r="M61" s="181"/>
      <c r="N61" s="181"/>
    </row>
    <row r="62" spans="9:14">
      <c r="I62" s="181"/>
      <c r="J62" s="181"/>
      <c r="K62" s="181"/>
      <c r="L62" s="181"/>
      <c r="M62" s="181"/>
      <c r="N62" s="181"/>
    </row>
    <row r="63" spans="9:14">
      <c r="I63" s="181"/>
      <c r="J63" s="181"/>
      <c r="K63" s="181"/>
      <c r="L63" s="181"/>
      <c r="M63" s="181"/>
      <c r="N63" s="181"/>
    </row>
    <row r="64" spans="9:14">
      <c r="I64" s="181"/>
      <c r="J64" s="181"/>
      <c r="K64" s="181"/>
      <c r="L64" s="181"/>
      <c r="M64" s="181"/>
      <c r="N64" s="181"/>
    </row>
    <row r="65" spans="9:14">
      <c r="I65" s="181"/>
      <c r="J65" s="181"/>
      <c r="K65" s="181"/>
      <c r="L65" s="181"/>
      <c r="M65" s="181"/>
      <c r="N65" s="181"/>
    </row>
    <row r="66" spans="9:14">
      <c r="I66" s="181"/>
      <c r="J66" s="181"/>
      <c r="K66" s="181"/>
      <c r="L66" s="181"/>
      <c r="M66" s="181"/>
      <c r="N66" s="181"/>
    </row>
    <row r="67" spans="9:14">
      <c r="I67" s="181"/>
      <c r="J67" s="181"/>
      <c r="K67" s="181"/>
      <c r="L67" s="181"/>
      <c r="M67" s="181"/>
      <c r="N67" s="181"/>
    </row>
    <row r="68" spans="9:14">
      <c r="I68" s="181"/>
      <c r="J68" s="181"/>
      <c r="K68" s="181"/>
      <c r="L68" s="181"/>
      <c r="M68" s="181"/>
      <c r="N68" s="181"/>
    </row>
    <row r="69" spans="9:14">
      <c r="I69" s="181"/>
      <c r="J69" s="181"/>
      <c r="K69" s="181"/>
      <c r="L69" s="181"/>
      <c r="M69" s="181"/>
      <c r="N69" s="181"/>
    </row>
    <row r="70" spans="9:14">
      <c r="I70" s="181"/>
      <c r="J70" s="181"/>
      <c r="K70" s="181"/>
      <c r="L70" s="181"/>
      <c r="M70" s="181"/>
      <c r="N70" s="181"/>
    </row>
    <row r="71" spans="9:14">
      <c r="I71" s="181"/>
      <c r="J71" s="181"/>
      <c r="K71" s="181"/>
      <c r="L71" s="181"/>
      <c r="M71" s="181"/>
      <c r="N71" s="181"/>
    </row>
    <row r="72" spans="9:14">
      <c r="I72" s="181"/>
      <c r="J72" s="181"/>
      <c r="K72" s="181"/>
      <c r="L72" s="181"/>
      <c r="M72" s="181"/>
      <c r="N72" s="181"/>
    </row>
    <row r="73" spans="9:14">
      <c r="I73" s="181"/>
      <c r="J73" s="181"/>
      <c r="K73" s="181"/>
      <c r="L73" s="181"/>
      <c r="M73" s="181"/>
      <c r="N73" s="181"/>
    </row>
    <row r="74" spans="9:14">
      <c r="I74" s="181"/>
      <c r="J74" s="181"/>
      <c r="K74" s="181"/>
      <c r="L74" s="181"/>
      <c r="M74" s="181"/>
      <c r="N74" s="181"/>
    </row>
    <row r="75" spans="9:14">
      <c r="I75" s="181"/>
      <c r="J75" s="181"/>
      <c r="K75" s="181"/>
      <c r="L75" s="181"/>
      <c r="M75" s="181"/>
      <c r="N75" s="181"/>
    </row>
    <row r="76" spans="9:14">
      <c r="I76" s="181"/>
      <c r="J76" s="181"/>
      <c r="K76" s="181"/>
      <c r="L76" s="181"/>
      <c r="M76" s="181"/>
      <c r="N76" s="181"/>
    </row>
    <row r="77" spans="9:14">
      <c r="I77" s="181"/>
      <c r="J77" s="181"/>
      <c r="K77" s="181"/>
      <c r="L77" s="181"/>
      <c r="M77" s="181"/>
      <c r="N77" s="181"/>
    </row>
    <row r="78" spans="9:14">
      <c r="I78" s="181"/>
      <c r="J78" s="181"/>
      <c r="K78" s="181"/>
      <c r="L78" s="181"/>
      <c r="M78" s="181"/>
      <c r="N78" s="181"/>
    </row>
    <row r="79" spans="9:14">
      <c r="I79" s="181"/>
      <c r="J79" s="181"/>
      <c r="K79" s="181"/>
      <c r="L79" s="181"/>
      <c r="M79" s="181"/>
      <c r="N79" s="181"/>
    </row>
    <row r="80" spans="9:14">
      <c r="I80" s="181"/>
      <c r="J80" s="181"/>
      <c r="K80" s="181"/>
      <c r="L80" s="181"/>
      <c r="M80" s="181"/>
      <c r="N80" s="181"/>
    </row>
    <row r="81" spans="9:14">
      <c r="I81" s="181"/>
      <c r="J81" s="181"/>
      <c r="K81" s="181"/>
      <c r="L81" s="181"/>
      <c r="M81" s="181"/>
      <c r="N81" s="181"/>
    </row>
    <row r="82" spans="9:14">
      <c r="I82" s="181"/>
      <c r="J82" s="181"/>
      <c r="K82" s="181"/>
      <c r="L82" s="181"/>
      <c r="M82" s="181"/>
      <c r="N82" s="181"/>
    </row>
    <row r="83" spans="9:14">
      <c r="I83" s="181"/>
      <c r="J83" s="181"/>
      <c r="K83" s="181"/>
      <c r="L83" s="181"/>
      <c r="M83" s="181"/>
      <c r="N83" s="181"/>
    </row>
    <row r="84" spans="9:14">
      <c r="I84" s="181"/>
      <c r="J84" s="181"/>
      <c r="K84" s="181"/>
      <c r="L84" s="181"/>
      <c r="M84" s="181"/>
      <c r="N84" s="181"/>
    </row>
    <row r="85" spans="9:14">
      <c r="I85" s="181"/>
      <c r="J85" s="181"/>
      <c r="K85" s="181"/>
      <c r="L85" s="181"/>
      <c r="M85" s="181"/>
      <c r="N85" s="181"/>
    </row>
    <row r="86" spans="9:14">
      <c r="I86" s="181"/>
      <c r="J86" s="181"/>
      <c r="K86" s="181"/>
      <c r="L86" s="181"/>
      <c r="M86" s="181"/>
      <c r="N86" s="181"/>
    </row>
    <row r="87" spans="9:14">
      <c r="I87" s="181"/>
      <c r="J87" s="181"/>
      <c r="K87" s="181"/>
      <c r="L87" s="181"/>
      <c r="M87" s="181"/>
      <c r="N87" s="181"/>
    </row>
    <row r="88" spans="9:14">
      <c r="I88" s="181"/>
      <c r="J88" s="181"/>
      <c r="K88" s="181"/>
      <c r="L88" s="181"/>
      <c r="M88" s="181"/>
      <c r="N88" s="181"/>
    </row>
    <row r="89" spans="9:14" ht="15.6">
      <c r="I89" s="269"/>
      <c r="J89" s="276">
        <v>2400</v>
      </c>
      <c r="K89" s="269"/>
      <c r="L89" s="269"/>
      <c r="M89" s="181"/>
      <c r="N89" s="181"/>
    </row>
    <row r="90" spans="9:14" ht="15.6">
      <c r="I90" s="269"/>
      <c r="J90" s="276">
        <v>10000</v>
      </c>
      <c r="K90" s="269"/>
      <c r="L90" s="269"/>
      <c r="M90" s="181"/>
      <c r="N90" s="181"/>
    </row>
    <row r="91" spans="9:14" ht="15.6">
      <c r="I91" s="181"/>
      <c r="J91" s="269"/>
      <c r="K91" s="269"/>
      <c r="L91" s="181"/>
      <c r="M91" s="181"/>
      <c r="N91" s="181"/>
    </row>
    <row r="92" spans="9:14" ht="15.6">
      <c r="I92" s="181"/>
      <c r="J92" s="269"/>
      <c r="K92" s="269"/>
      <c r="L92" s="181"/>
      <c r="M92" s="181"/>
      <c r="N92" s="181"/>
    </row>
    <row r="93" spans="9:14" ht="15.6">
      <c r="I93" s="181"/>
      <c r="J93" s="269"/>
      <c r="K93" s="269"/>
      <c r="L93" s="181"/>
      <c r="M93" s="181"/>
      <c r="N93" s="181"/>
    </row>
    <row r="94" spans="9:14" ht="15.6">
      <c r="I94" s="181"/>
      <c r="J94" s="270">
        <v>4000</v>
      </c>
      <c r="K94" s="270"/>
      <c r="L94" s="181"/>
      <c r="M94" s="181"/>
      <c r="N94" s="181"/>
    </row>
    <row r="95" spans="9:14" ht="15.6">
      <c r="I95" s="181"/>
      <c r="J95" s="270"/>
      <c r="K95" s="270">
        <v>5000</v>
      </c>
      <c r="L95" s="181"/>
      <c r="M95" s="181"/>
      <c r="N95" s="181"/>
    </row>
    <row r="96" spans="9:14" ht="15.6">
      <c r="I96" s="181"/>
      <c r="J96" s="270"/>
      <c r="K96" s="270"/>
      <c r="L96" s="181"/>
      <c r="M96" s="181"/>
      <c r="N96" s="181"/>
    </row>
    <row r="97" spans="9:14" ht="15.6">
      <c r="I97" s="181"/>
      <c r="J97" s="270"/>
      <c r="K97" s="270"/>
      <c r="L97" s="181"/>
      <c r="M97" s="181"/>
      <c r="N97" s="181"/>
    </row>
    <row r="98" spans="9:14" ht="15.6">
      <c r="I98" s="181"/>
      <c r="J98" s="270"/>
      <c r="K98" s="270"/>
      <c r="L98" s="181"/>
      <c r="M98" s="181"/>
      <c r="N98" s="181"/>
    </row>
    <row r="99" spans="9:14" ht="15.6">
      <c r="I99" s="181"/>
      <c r="J99" s="270">
        <v>88000</v>
      </c>
      <c r="K99" s="270">
        <v>2000</v>
      </c>
      <c r="L99" s="181"/>
      <c r="M99" s="181"/>
      <c r="N99" s="181"/>
    </row>
    <row r="100" spans="9:14">
      <c r="I100" s="181"/>
      <c r="J100" s="181"/>
      <c r="K100" s="181"/>
      <c r="L100" s="181"/>
      <c r="M100" s="181"/>
      <c r="N100" s="181"/>
    </row>
    <row r="101" spans="9:14">
      <c r="I101" s="181"/>
      <c r="J101" s="181"/>
      <c r="K101" s="181"/>
      <c r="L101" s="181"/>
      <c r="M101" s="181"/>
      <c r="N101" s="181"/>
    </row>
    <row r="102" spans="9:14">
      <c r="I102" s="181"/>
      <c r="J102" s="181"/>
      <c r="K102" s="181"/>
      <c r="L102" s="181"/>
      <c r="M102" s="181"/>
      <c r="N102" s="181"/>
    </row>
    <row r="103" spans="9:14">
      <c r="I103" s="181"/>
      <c r="J103" s="181"/>
      <c r="K103" s="181"/>
      <c r="L103" s="181"/>
      <c r="M103" s="181"/>
      <c r="N103" s="181"/>
    </row>
    <row r="104" spans="9:14">
      <c r="I104" s="181"/>
      <c r="J104" s="181"/>
      <c r="K104" s="181"/>
      <c r="L104" s="181"/>
      <c r="M104" s="181"/>
      <c r="N104" s="181"/>
    </row>
    <row r="105" spans="9:14" ht="15.6">
      <c r="I105" s="181"/>
      <c r="J105" s="270"/>
      <c r="K105" s="270">
        <v>8800</v>
      </c>
      <c r="L105" s="270"/>
      <c r="M105" s="270"/>
      <c r="N105" s="270">
        <v>8800</v>
      </c>
    </row>
    <row r="106" spans="9:14" ht="15.6">
      <c r="I106" s="181"/>
      <c r="J106" s="270"/>
      <c r="K106" s="270">
        <v>33000</v>
      </c>
      <c r="L106" s="270"/>
      <c r="M106" s="270"/>
      <c r="N106" s="270">
        <v>33000</v>
      </c>
    </row>
    <row r="107" spans="9:14" ht="15.6">
      <c r="I107" s="181"/>
      <c r="J107" s="270"/>
      <c r="K107" s="270">
        <v>21200</v>
      </c>
      <c r="L107" s="270"/>
      <c r="M107" s="270"/>
      <c r="N107" s="270">
        <v>21200</v>
      </c>
    </row>
    <row r="108" spans="9:14" ht="15.6">
      <c r="I108" s="181"/>
      <c r="J108" s="270"/>
      <c r="K108" s="270"/>
      <c r="L108" s="270"/>
      <c r="M108" s="270"/>
      <c r="N108" s="270"/>
    </row>
    <row r="109" spans="9:14" ht="15.6">
      <c r="I109" s="181"/>
      <c r="J109" s="270">
        <v>66000</v>
      </c>
      <c r="K109" s="270">
        <v>66000</v>
      </c>
      <c r="L109" s="270"/>
      <c r="M109" s="270"/>
      <c r="N109" s="270"/>
    </row>
    <row r="110" spans="9:14" ht="15.6">
      <c r="I110" s="181"/>
      <c r="J110" s="270"/>
      <c r="K110" s="270">
        <v>46000</v>
      </c>
      <c r="L110" s="270"/>
      <c r="M110" s="270"/>
      <c r="N110" s="270"/>
    </row>
    <row r="111" spans="9:14" ht="15.6">
      <c r="I111" s="181"/>
      <c r="J111" s="270"/>
      <c r="K111" s="270"/>
      <c r="L111" s="270"/>
      <c r="M111" s="270"/>
      <c r="N111" s="270"/>
    </row>
    <row r="112" spans="9:14">
      <c r="I112" s="181"/>
      <c r="J112" s="181"/>
      <c r="K112" s="181"/>
      <c r="L112" s="181"/>
      <c r="M112" s="181"/>
      <c r="N112" s="181"/>
    </row>
    <row r="113" spans="9:14" ht="15.6">
      <c r="I113" s="269"/>
      <c r="J113" s="269"/>
      <c r="K113" s="270">
        <v>15000</v>
      </c>
      <c r="L113" s="269"/>
      <c r="M113" s="269"/>
      <c r="N113" s="269"/>
    </row>
    <row r="114" spans="9:14" ht="15.6">
      <c r="I114" s="269"/>
      <c r="J114" s="269"/>
      <c r="K114" s="269"/>
      <c r="L114" s="269"/>
      <c r="M114" s="269"/>
      <c r="N114" s="269"/>
    </row>
    <row r="115" spans="9:14" ht="15.6">
      <c r="I115" s="269"/>
      <c r="J115" s="271"/>
      <c r="K115" s="269"/>
      <c r="L115" s="269"/>
      <c r="M115" s="269"/>
      <c r="N115" s="269"/>
    </row>
    <row r="116" spans="9:14" ht="15.6">
      <c r="I116" s="269"/>
      <c r="J116" s="270">
        <v>3000</v>
      </c>
      <c r="K116" s="269"/>
      <c r="L116" s="269"/>
      <c r="M116" s="269"/>
      <c r="N116" s="269"/>
    </row>
    <row r="117" spans="9:14" ht="15.6">
      <c r="I117" s="269"/>
      <c r="J117" s="269"/>
      <c r="K117" s="269"/>
      <c r="L117" s="269"/>
      <c r="M117" s="269"/>
      <c r="N117" s="269"/>
    </row>
    <row r="118" spans="9:14" ht="15.6">
      <c r="I118" s="269"/>
      <c r="J118" s="270">
        <v>10000</v>
      </c>
      <c r="K118" s="269"/>
      <c r="L118" s="269"/>
      <c r="M118" s="269"/>
      <c r="N118" s="269"/>
    </row>
    <row r="119" spans="9:14" ht="15.6">
      <c r="I119" s="269"/>
      <c r="J119" s="269"/>
      <c r="K119" s="269"/>
      <c r="L119" s="269"/>
      <c r="M119" s="269"/>
      <c r="N119" s="269"/>
    </row>
    <row r="120" spans="9:14" ht="15.6">
      <c r="I120" s="269"/>
      <c r="J120" s="269"/>
      <c r="K120" s="270">
        <v>15000</v>
      </c>
      <c r="L120" s="269"/>
      <c r="M120" s="269"/>
      <c r="N120" s="269"/>
    </row>
    <row r="121" spans="9:14" ht="15.6">
      <c r="I121" s="269"/>
      <c r="J121" s="270">
        <v>10000</v>
      </c>
      <c r="K121" s="269"/>
      <c r="L121" s="269"/>
      <c r="M121" s="269"/>
      <c r="N121" s="269"/>
    </row>
    <row r="122" spans="9:14">
      <c r="I122" s="181"/>
      <c r="J122" s="181"/>
      <c r="K122" s="181"/>
      <c r="L122" s="181"/>
      <c r="M122" s="181"/>
      <c r="N122" s="181"/>
    </row>
    <row r="123" spans="9:14">
      <c r="I123" s="181"/>
      <c r="J123" s="181"/>
      <c r="K123" s="181"/>
      <c r="L123" s="181"/>
      <c r="M123" s="181"/>
      <c r="N123" s="181"/>
    </row>
    <row r="124" spans="9:14">
      <c r="I124" s="181"/>
      <c r="J124" s="181"/>
      <c r="K124" s="181"/>
      <c r="L124" s="181"/>
      <c r="M124" s="181"/>
      <c r="N124" s="181"/>
    </row>
    <row r="125" spans="9:14">
      <c r="I125" s="181"/>
      <c r="J125" s="181"/>
      <c r="K125" s="181"/>
      <c r="L125" s="181"/>
      <c r="M125" s="181"/>
      <c r="N125" s="181"/>
    </row>
    <row r="126" spans="9:14">
      <c r="I126" s="181"/>
      <c r="J126" s="181"/>
      <c r="K126" s="181"/>
      <c r="L126" s="181"/>
      <c r="M126" s="181"/>
      <c r="N126" s="181"/>
    </row>
    <row r="127" spans="9:14" ht="15.6">
      <c r="I127" s="270">
        <v>56000</v>
      </c>
      <c r="J127" s="270"/>
      <c r="K127" s="181"/>
      <c r="L127" s="181"/>
      <c r="M127" s="181"/>
      <c r="N127" s="181"/>
    </row>
    <row r="128" spans="9:14" ht="15.6">
      <c r="I128" s="270"/>
      <c r="J128" s="270"/>
      <c r="K128" s="181"/>
      <c r="L128" s="181"/>
      <c r="M128" s="181"/>
      <c r="N128" s="181"/>
    </row>
    <row r="129" spans="9:14" ht="15.6">
      <c r="I129" s="270"/>
      <c r="J129" s="270"/>
      <c r="K129" s="181"/>
      <c r="L129" s="181"/>
      <c r="M129" s="181"/>
      <c r="N129" s="181"/>
    </row>
    <row r="130" spans="9:14" ht="15.6">
      <c r="I130" s="270"/>
      <c r="J130" s="270">
        <v>48000</v>
      </c>
      <c r="K130" s="181"/>
      <c r="L130" s="181"/>
      <c r="M130" s="181"/>
      <c r="N130" s="181"/>
    </row>
    <row r="131" spans="9:14" ht="15.6">
      <c r="I131" s="270"/>
      <c r="J131" s="270"/>
      <c r="K131" s="181"/>
      <c r="L131" s="181"/>
      <c r="M131" s="181"/>
      <c r="N131" s="181"/>
    </row>
    <row r="132" spans="9:14" ht="15.6">
      <c r="I132" s="270"/>
      <c r="J132" s="270">
        <v>60000</v>
      </c>
      <c r="K132" s="181"/>
      <c r="L132" s="181"/>
      <c r="M132" s="181"/>
      <c r="N132" s="181"/>
    </row>
    <row r="133" spans="9:14">
      <c r="I133" s="181"/>
      <c r="J133" s="181"/>
      <c r="K133" s="181"/>
      <c r="L133" s="181"/>
      <c r="M133" s="181"/>
      <c r="N133" s="181"/>
    </row>
    <row r="134" spans="9:14">
      <c r="I134" s="181"/>
      <c r="J134" s="181"/>
      <c r="K134" s="181"/>
      <c r="L134" s="181"/>
      <c r="M134" s="181"/>
      <c r="N134" s="181"/>
    </row>
    <row r="135" spans="9:14">
      <c r="I135" s="181"/>
      <c r="J135" s="181"/>
      <c r="K135" s="181"/>
      <c r="L135" s="181"/>
      <c r="M135" s="181"/>
      <c r="N135" s="181"/>
    </row>
    <row r="136" spans="9:14">
      <c r="I136" s="181"/>
      <c r="J136" s="181"/>
      <c r="K136" s="181"/>
      <c r="L136" s="181"/>
      <c r="M136" s="181"/>
      <c r="N136" s="181"/>
    </row>
    <row r="137" spans="9:14" ht="15.6">
      <c r="I137" s="270">
        <v>24000</v>
      </c>
      <c r="J137" s="270"/>
      <c r="K137" s="270"/>
      <c r="L137" s="270"/>
      <c r="M137" s="270"/>
      <c r="N137" s="181"/>
    </row>
    <row r="138" spans="9:14" ht="15.6">
      <c r="I138" s="270"/>
      <c r="J138" s="270"/>
      <c r="K138" s="270"/>
      <c r="L138" s="270"/>
      <c r="M138" s="270"/>
      <c r="N138" s="181"/>
    </row>
    <row r="139" spans="9:14" ht="15.6">
      <c r="I139" s="270"/>
      <c r="J139" s="270"/>
      <c r="K139" s="270"/>
      <c r="L139" s="270"/>
      <c r="M139" s="270"/>
      <c r="N139" s="181"/>
    </row>
    <row r="140" spans="9:14" ht="15.6">
      <c r="I140" s="270"/>
      <c r="J140" s="270"/>
      <c r="K140" s="270"/>
      <c r="L140" s="270"/>
      <c r="M140" s="270"/>
      <c r="N140" s="181"/>
    </row>
    <row r="141" spans="9:14" ht="15.6">
      <c r="I141" s="270"/>
      <c r="J141" s="270"/>
      <c r="K141" s="270"/>
      <c r="L141" s="270">
        <v>34900</v>
      </c>
      <c r="M141" s="270"/>
      <c r="N141" s="181"/>
    </row>
    <row r="142" spans="9:14" ht="15.6">
      <c r="I142" s="270"/>
      <c r="J142" s="270"/>
      <c r="K142" s="270"/>
      <c r="L142" s="270"/>
      <c r="M142" s="270">
        <v>14200</v>
      </c>
      <c r="N142" s="181"/>
    </row>
    <row r="143" spans="9:14">
      <c r="I143" s="181"/>
      <c r="J143" s="181"/>
      <c r="K143" s="181"/>
      <c r="L143" s="181"/>
      <c r="M143" s="181"/>
      <c r="N143" s="181"/>
    </row>
    <row r="144" spans="9:14">
      <c r="I144" s="181"/>
      <c r="J144" s="181"/>
      <c r="K144" s="181"/>
      <c r="L144" s="181"/>
      <c r="M144" s="181"/>
      <c r="N144" s="181"/>
    </row>
    <row r="145" spans="9:14">
      <c r="I145" s="181"/>
      <c r="J145" s="181"/>
      <c r="K145" s="181"/>
      <c r="L145" s="181"/>
      <c r="M145" s="181"/>
      <c r="N145" s="181"/>
    </row>
    <row r="146" spans="9:14">
      <c r="I146" s="181"/>
      <c r="J146" s="181"/>
      <c r="K146" s="181"/>
      <c r="L146" s="181"/>
      <c r="M146" s="181"/>
      <c r="N146" s="181"/>
    </row>
    <row r="147" spans="9:14" ht="15.6">
      <c r="I147" s="181"/>
      <c r="J147" s="270"/>
      <c r="K147" s="270"/>
      <c r="L147" s="270">
        <v>22000</v>
      </c>
      <c r="M147" s="181"/>
      <c r="N147" s="181"/>
    </row>
    <row r="148" spans="9:14" ht="15.6">
      <c r="I148" s="181"/>
      <c r="J148" s="270">
        <v>33000</v>
      </c>
      <c r="K148" s="270"/>
      <c r="L148" s="270"/>
      <c r="M148" s="181"/>
      <c r="N148" s="181"/>
    </row>
    <row r="149" spans="9:14" ht="15.6">
      <c r="I149" s="181"/>
      <c r="J149" s="270"/>
      <c r="K149" s="270"/>
      <c r="L149" s="270"/>
      <c r="M149" s="181"/>
      <c r="N149" s="181"/>
    </row>
    <row r="150" spans="9:14" ht="15.6">
      <c r="I150" s="181"/>
      <c r="J150" s="270"/>
      <c r="K150" s="270"/>
      <c r="L150" s="270">
        <v>5000</v>
      </c>
      <c r="M150" s="181"/>
      <c r="N150" s="181"/>
    </row>
    <row r="151" spans="9:14" ht="15.6">
      <c r="I151" s="181"/>
      <c r="J151" s="270"/>
      <c r="K151" s="270"/>
      <c r="L151" s="270"/>
      <c r="M151" s="181"/>
      <c r="N151" s="181"/>
    </row>
    <row r="152" spans="9:14" ht="15.6">
      <c r="I152" s="181"/>
      <c r="J152" s="270">
        <v>7000</v>
      </c>
      <c r="K152" s="270"/>
      <c r="L152" s="270"/>
      <c r="M152" s="181"/>
      <c r="N152" s="181"/>
    </row>
    <row r="153" spans="9:14" ht="15.6">
      <c r="I153" s="181"/>
      <c r="J153" s="270">
        <v>14000</v>
      </c>
      <c r="K153" s="270"/>
      <c r="L153" s="270"/>
      <c r="M153" s="181"/>
      <c r="N153" s="181"/>
    </row>
    <row r="154" spans="9:14" ht="15.6">
      <c r="I154" s="181"/>
      <c r="J154" s="270">
        <v>5000</v>
      </c>
      <c r="K154" s="270"/>
      <c r="L154" s="270"/>
      <c r="M154" s="181"/>
      <c r="N154" s="181"/>
    </row>
    <row r="155" spans="9:14" ht="15.6">
      <c r="I155" s="181"/>
      <c r="J155" s="270"/>
      <c r="K155" s="270"/>
      <c r="L155" s="270"/>
      <c r="M155" s="181"/>
      <c r="N155" s="181"/>
    </row>
    <row r="156" spans="9:14" ht="15.6">
      <c r="I156" s="181"/>
      <c r="J156" s="270"/>
      <c r="K156" s="270"/>
      <c r="L156" s="270"/>
      <c r="M156" s="181"/>
      <c r="N156" s="181"/>
    </row>
    <row r="157" spans="9:14" ht="15.6">
      <c r="I157" s="181"/>
      <c r="J157" s="270"/>
      <c r="K157" s="270"/>
      <c r="L157" s="270"/>
      <c r="M157" s="181"/>
      <c r="N157" s="181"/>
    </row>
    <row r="158" spans="9:14" ht="15.6">
      <c r="I158" s="181"/>
      <c r="J158" s="270"/>
      <c r="K158" s="270"/>
      <c r="L158" s="270"/>
      <c r="M158" s="181"/>
      <c r="N158" s="181"/>
    </row>
    <row r="159" spans="9:14" ht="15.6">
      <c r="I159" s="181"/>
      <c r="J159" s="270"/>
      <c r="K159" s="270"/>
      <c r="L159" s="270"/>
      <c r="M159" s="181"/>
      <c r="N159" s="181"/>
    </row>
    <row r="160" spans="9:14" ht="15.6">
      <c r="I160" s="181"/>
      <c r="J160" s="270">
        <v>7000</v>
      </c>
      <c r="K160" s="270"/>
      <c r="L160" s="270"/>
      <c r="M160" s="181"/>
      <c r="N160" s="181"/>
    </row>
    <row r="161" spans="9:14" ht="15.6">
      <c r="I161" s="181"/>
      <c r="J161" s="270"/>
      <c r="K161" s="270"/>
      <c r="L161" s="270"/>
      <c r="M161" s="181"/>
      <c r="N161" s="181"/>
    </row>
    <row r="162" spans="9:14" ht="15.6">
      <c r="I162" s="181"/>
      <c r="J162" s="270"/>
      <c r="K162" s="270"/>
      <c r="L162" s="270"/>
      <c r="M162" s="181"/>
      <c r="N162" s="181"/>
    </row>
    <row r="163" spans="9:14" ht="15.6">
      <c r="I163" s="181"/>
      <c r="J163" s="270"/>
      <c r="K163" s="270"/>
      <c r="L163" s="270"/>
      <c r="M163" s="181"/>
      <c r="N163" s="181"/>
    </row>
    <row r="164" spans="9:14" ht="15.6">
      <c r="I164" s="181"/>
      <c r="J164" s="270"/>
      <c r="K164" s="270"/>
      <c r="L164" s="270"/>
      <c r="M164" s="181"/>
      <c r="N164" s="181"/>
    </row>
    <row r="165" spans="9:14" ht="15.6">
      <c r="I165" s="181"/>
      <c r="J165" s="270"/>
      <c r="K165" s="270">
        <v>5000</v>
      </c>
      <c r="L165" s="270"/>
      <c r="M165" s="181"/>
      <c r="N165" s="181"/>
    </row>
    <row r="166" spans="9:14">
      <c r="I166" s="181"/>
      <c r="J166" s="181"/>
      <c r="K166" s="181"/>
      <c r="L166" s="181"/>
      <c r="M166" s="181"/>
      <c r="N166" s="181"/>
    </row>
    <row r="167" spans="9:14">
      <c r="I167" s="181"/>
      <c r="J167" s="181"/>
      <c r="K167" s="181"/>
      <c r="L167" s="181"/>
      <c r="M167" s="181"/>
      <c r="N167" s="181"/>
    </row>
    <row r="168" spans="9:14">
      <c r="I168" s="181"/>
      <c r="J168" s="181"/>
      <c r="K168" s="181"/>
      <c r="L168" s="181"/>
      <c r="M168" s="181"/>
      <c r="N168" s="181"/>
    </row>
    <row r="169" spans="9:14" ht="15.6">
      <c r="I169" s="270"/>
      <c r="J169" s="270">
        <v>18000</v>
      </c>
      <c r="K169" s="270">
        <v>2000</v>
      </c>
      <c r="L169" s="270"/>
      <c r="M169" s="181"/>
      <c r="N169" s="181"/>
    </row>
    <row r="170" spans="9:14" ht="15.6">
      <c r="I170" s="270"/>
      <c r="J170" s="270"/>
      <c r="K170" s="270"/>
      <c r="L170" s="270"/>
      <c r="M170" s="181"/>
      <c r="N170" s="181"/>
    </row>
    <row r="171" spans="9:14" ht="15.6">
      <c r="I171" s="270"/>
      <c r="J171" s="270"/>
      <c r="K171" s="270"/>
      <c r="L171" s="270"/>
      <c r="M171" s="181"/>
      <c r="N171" s="181"/>
    </row>
    <row r="172" spans="9:14" ht="15.6">
      <c r="I172" s="270">
        <v>1800</v>
      </c>
      <c r="J172" s="270"/>
      <c r="K172" s="270"/>
      <c r="L172" s="270"/>
      <c r="M172" s="181"/>
      <c r="N172" s="181"/>
    </row>
    <row r="173" spans="9:14" ht="14.4" thickBot="1">
      <c r="I173" s="218"/>
      <c r="J173" s="218"/>
      <c r="K173" s="218"/>
      <c r="L173" s="218"/>
      <c r="M173" s="218"/>
      <c r="N173" s="218"/>
    </row>
    <row r="174" spans="9:14">
      <c r="I174" s="184"/>
      <c r="J174" s="184"/>
      <c r="K174" s="184"/>
      <c r="L174" s="184"/>
      <c r="M174" s="184"/>
      <c r="N174" s="184"/>
    </row>
    <row r="175" spans="9:14">
      <c r="I175" s="181"/>
      <c r="J175" s="181"/>
      <c r="K175" s="181"/>
      <c r="L175" s="181"/>
      <c r="M175" s="181"/>
      <c r="N175" s="181"/>
    </row>
    <row r="176" spans="9:14">
      <c r="I176" s="181"/>
      <c r="J176" s="181"/>
      <c r="K176" s="181"/>
      <c r="L176" s="181"/>
      <c r="M176" s="181"/>
      <c r="N176" s="181"/>
    </row>
    <row r="177" spans="9:14">
      <c r="I177" s="181"/>
      <c r="J177" s="181"/>
      <c r="K177" s="181"/>
      <c r="L177" s="181"/>
      <c r="M177" s="181"/>
      <c r="N177" s="181"/>
    </row>
    <row r="178" spans="9:14">
      <c r="I178" s="181"/>
      <c r="J178" s="181"/>
      <c r="K178" s="181"/>
      <c r="L178" s="181"/>
      <c r="M178" s="181"/>
      <c r="N178" s="181"/>
    </row>
    <row r="179" spans="9:14">
      <c r="I179" s="181"/>
      <c r="J179" s="181"/>
      <c r="K179" s="181"/>
      <c r="L179" s="181"/>
      <c r="M179" s="181"/>
      <c r="N179" s="181"/>
    </row>
    <row r="180" spans="9:14">
      <c r="I180" s="181"/>
      <c r="J180" s="181"/>
      <c r="K180" s="181"/>
      <c r="L180" s="181"/>
      <c r="M180" s="181"/>
      <c r="N180" s="181"/>
    </row>
    <row r="181" spans="9:14">
      <c r="I181" s="181"/>
      <c r="J181" s="181"/>
      <c r="K181" s="181"/>
      <c r="L181" s="181"/>
      <c r="M181" s="181"/>
      <c r="N181" s="181"/>
    </row>
    <row r="182" spans="9:14">
      <c r="I182" s="181"/>
      <c r="J182" s="181"/>
      <c r="K182" s="181"/>
      <c r="L182" s="181"/>
      <c r="M182" s="181"/>
      <c r="N182" s="181"/>
    </row>
    <row r="183" spans="9:14">
      <c r="I183" s="181"/>
      <c r="J183" s="181"/>
      <c r="K183" s="181"/>
      <c r="L183" s="181"/>
      <c r="M183" s="181"/>
      <c r="N183" s="181"/>
    </row>
    <row r="184" spans="9:14">
      <c r="I184" s="181"/>
      <c r="J184" s="181"/>
      <c r="K184" s="181"/>
      <c r="L184" s="181"/>
      <c r="M184" s="181"/>
      <c r="N184" s="181"/>
    </row>
    <row r="185" spans="9:14">
      <c r="I185" s="181"/>
      <c r="J185" s="181"/>
      <c r="K185" s="181"/>
      <c r="L185" s="181"/>
      <c r="M185" s="181"/>
      <c r="N185" s="181"/>
    </row>
    <row r="186" spans="9:14">
      <c r="I186" s="207"/>
      <c r="J186" s="207"/>
      <c r="K186" s="207"/>
      <c r="L186" s="207"/>
      <c r="M186" s="207"/>
      <c r="N186" s="207"/>
    </row>
  </sheetData>
  <mergeCells count="9">
    <mergeCell ref="A1:O1"/>
    <mergeCell ref="B4:B7"/>
    <mergeCell ref="O4:O7"/>
    <mergeCell ref="C5:E5"/>
    <mergeCell ref="F5:H5"/>
    <mergeCell ref="I5:K5"/>
    <mergeCell ref="L5:N5"/>
    <mergeCell ref="C4:N4"/>
    <mergeCell ref="A2:O2"/>
  </mergeCells>
  <printOptions horizontalCentered="1"/>
  <pageMargins left="0.59055118110236227" right="0.19685039370078741" top="0.59055118110236227" bottom="0.39370078740157483" header="0.31496062992125984" footer="0.31496062992125984"/>
  <pageSetup paperSize="9" scale="95" orientation="landscape" blackAndWhite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36"/>
  <sheetViews>
    <sheetView topLeftCell="A22" zoomScale="190" zoomScaleNormal="190" workbookViewId="0">
      <selection activeCell="A9" sqref="A9:B9"/>
    </sheetView>
  </sheetViews>
  <sheetFormatPr defaultRowHeight="13.2"/>
  <cols>
    <col min="1" max="1" width="8" customWidth="1"/>
    <col min="2" max="2" width="82.33203125" customWidth="1"/>
  </cols>
  <sheetData>
    <row r="1" spans="1:2" ht="21">
      <c r="A1" s="1153" t="s">
        <v>127</v>
      </c>
      <c r="B1" s="1153"/>
    </row>
    <row r="2" spans="1:2" ht="21">
      <c r="A2" s="1" t="s">
        <v>0</v>
      </c>
      <c r="B2" s="1"/>
    </row>
    <row r="3" spans="1:2" ht="21">
      <c r="A3" s="1"/>
      <c r="B3" s="1" t="s">
        <v>33</v>
      </c>
    </row>
    <row r="4" spans="1:2" ht="21">
      <c r="A4" s="1" t="s">
        <v>152</v>
      </c>
      <c r="B4" s="1"/>
    </row>
    <row r="5" spans="1:2" ht="21">
      <c r="A5" s="1154" t="s">
        <v>153</v>
      </c>
      <c r="B5" s="1154"/>
    </row>
    <row r="6" spans="1:2" ht="21">
      <c r="A6" s="1154" t="s">
        <v>128</v>
      </c>
      <c r="B6" s="1154"/>
    </row>
    <row r="7" spans="1:2" ht="21">
      <c r="A7" s="1154" t="s">
        <v>36</v>
      </c>
      <c r="B7" s="1154"/>
    </row>
    <row r="8" spans="1:2" ht="21">
      <c r="A8" s="1154" t="s">
        <v>35</v>
      </c>
      <c r="B8" s="1154"/>
    </row>
    <row r="9" spans="1:2" ht="21">
      <c r="A9" s="1154"/>
      <c r="B9" s="1154"/>
    </row>
    <row r="10" spans="1:2" ht="21">
      <c r="A10" s="1152" t="s">
        <v>22</v>
      </c>
      <c r="B10" s="1152"/>
    </row>
    <row r="11" spans="1:2" ht="21">
      <c r="A11" s="10" t="s">
        <v>103</v>
      </c>
      <c r="B11" s="1"/>
    </row>
    <row r="12" spans="1:2" ht="21">
      <c r="A12" s="10" t="s">
        <v>104</v>
      </c>
      <c r="B12" s="1"/>
    </row>
    <row r="13" spans="1:2" ht="21">
      <c r="A13" s="1"/>
      <c r="B13" s="10" t="s">
        <v>100</v>
      </c>
    </row>
    <row r="14" spans="1:2" ht="21">
      <c r="A14" s="1" t="s">
        <v>114</v>
      </c>
      <c r="B14" s="10"/>
    </row>
    <row r="15" spans="1:2" ht="21">
      <c r="A15" s="1" t="s">
        <v>34</v>
      </c>
      <c r="B15" s="10"/>
    </row>
    <row r="16" spans="1:2" ht="21">
      <c r="A16" s="1"/>
      <c r="B16" s="10" t="s">
        <v>101</v>
      </c>
    </row>
    <row r="17" spans="1:2" ht="21">
      <c r="A17" s="1" t="s">
        <v>38</v>
      </c>
      <c r="B17" s="10"/>
    </row>
    <row r="18" spans="1:2" ht="21">
      <c r="A18" s="1" t="s">
        <v>37</v>
      </c>
      <c r="B18" s="10"/>
    </row>
    <row r="19" spans="1:2" ht="21">
      <c r="A19" s="1"/>
      <c r="B19" s="10" t="s">
        <v>102</v>
      </c>
    </row>
    <row r="20" spans="1:2" ht="21">
      <c r="A20" s="1" t="s">
        <v>39</v>
      </c>
      <c r="B20" s="1"/>
    </row>
    <row r="21" spans="1:2" ht="21">
      <c r="A21" s="1" t="s">
        <v>115</v>
      </c>
      <c r="B21" s="1"/>
    </row>
    <row r="22" spans="1:2" ht="21">
      <c r="A22" s="10" t="s">
        <v>105</v>
      </c>
      <c r="B22" s="1"/>
    </row>
    <row r="23" spans="1:2" ht="21">
      <c r="A23" s="10" t="s">
        <v>106</v>
      </c>
      <c r="B23" s="1"/>
    </row>
    <row r="24" spans="1:2" ht="21">
      <c r="A24" s="10" t="s">
        <v>107</v>
      </c>
      <c r="B24" s="1"/>
    </row>
    <row r="25" spans="1:2" ht="21">
      <c r="A25" s="1" t="s">
        <v>21</v>
      </c>
      <c r="B25" s="1"/>
    </row>
    <row r="26" spans="1:2" ht="21">
      <c r="A26" s="10" t="s">
        <v>108</v>
      </c>
      <c r="B26" s="1"/>
    </row>
    <row r="27" spans="1:2" ht="21">
      <c r="A27" s="10" t="s">
        <v>109</v>
      </c>
      <c r="B27" s="1"/>
    </row>
    <row r="28" spans="1:2" ht="21">
      <c r="A28" s="1" t="s">
        <v>40</v>
      </c>
      <c r="B28" s="1"/>
    </row>
    <row r="29" spans="1:2" ht="21">
      <c r="A29" s="1"/>
      <c r="B29" s="1"/>
    </row>
    <row r="30" spans="1:2" ht="21">
      <c r="A30" s="84"/>
      <c r="B30" s="84" t="s">
        <v>53</v>
      </c>
    </row>
    <row r="31" spans="1:2" ht="21">
      <c r="A31" s="85" t="s">
        <v>110</v>
      </c>
      <c r="B31" s="84"/>
    </row>
    <row r="32" spans="1:2" ht="21">
      <c r="A32" s="84" t="s">
        <v>154</v>
      </c>
      <c r="B32" s="84"/>
    </row>
    <row r="33" spans="1:2" ht="21">
      <c r="A33" s="84"/>
      <c r="B33" s="84"/>
    </row>
    <row r="34" spans="1:2" ht="21">
      <c r="A34" s="84"/>
      <c r="B34" s="84"/>
    </row>
    <row r="35" spans="1:2" ht="21">
      <c r="A35" s="84"/>
      <c r="B35" s="84"/>
    </row>
    <row r="36" spans="1:2" ht="21">
      <c r="A36" s="1"/>
      <c r="B36" s="90" t="s">
        <v>66</v>
      </c>
    </row>
  </sheetData>
  <mergeCells count="7">
    <mergeCell ref="A10:B10"/>
    <mergeCell ref="A1:B1"/>
    <mergeCell ref="A5:B5"/>
    <mergeCell ref="A6:B6"/>
    <mergeCell ref="A7:B7"/>
    <mergeCell ref="A8:B8"/>
    <mergeCell ref="A9:B9"/>
  </mergeCells>
  <hyperlinks>
    <hyperlink ref="A31" r:id="rId1" display="mailto:plan30@doae.go.th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57"/>
  </sheetPr>
  <dimension ref="A1:T26"/>
  <sheetViews>
    <sheetView view="pageBreakPreview" zoomScale="124" zoomScaleNormal="55" zoomScaleSheetLayoutView="124" workbookViewId="0">
      <selection activeCell="B15" sqref="B15:B25"/>
    </sheetView>
  </sheetViews>
  <sheetFormatPr defaultColWidth="9.109375" defaultRowHeight="21"/>
  <cols>
    <col min="1" max="1" width="4.109375" style="1" customWidth="1"/>
    <col min="2" max="2" width="38" style="1" customWidth="1"/>
    <col min="3" max="3" width="9.6640625" style="1" customWidth="1"/>
    <col min="4" max="4" width="13.44140625" style="1" customWidth="1"/>
    <col min="5" max="5" width="11.5546875" style="1" customWidth="1"/>
    <col min="6" max="17" width="4.88671875" style="1" customWidth="1"/>
    <col min="18" max="18" width="13.6640625" style="1" customWidth="1"/>
    <col min="19" max="19" width="9.109375" style="1" hidden="1" customWidth="1"/>
    <col min="20" max="16384" width="9.109375" style="1"/>
  </cols>
  <sheetData>
    <row r="1" spans="1:20">
      <c r="B1" s="1087" t="s">
        <v>159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</row>
    <row r="2" spans="1:20">
      <c r="B2" s="1092" t="s">
        <v>160</v>
      </c>
      <c r="C2" s="1092"/>
      <c r="D2" s="1092"/>
      <c r="E2" s="1092"/>
      <c r="F2" s="1092"/>
      <c r="G2" s="1092"/>
      <c r="H2" s="1092"/>
      <c r="I2" s="1092"/>
      <c r="J2" s="1092"/>
      <c r="K2" s="1092"/>
      <c r="L2" s="1092"/>
      <c r="M2" s="1092"/>
      <c r="N2" s="1092"/>
      <c r="O2" s="1092"/>
      <c r="P2" s="1092"/>
      <c r="Q2" s="1092"/>
      <c r="R2" s="1092"/>
      <c r="S2" s="1092"/>
    </row>
    <row r="3" spans="1:20" ht="21.9" customHeight="1">
      <c r="A3" s="1088" t="s">
        <v>17</v>
      </c>
      <c r="B3" s="1089"/>
      <c r="C3" s="125"/>
      <c r="D3" s="126"/>
      <c r="E3" s="126"/>
      <c r="F3" s="1093" t="s">
        <v>43</v>
      </c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5"/>
      <c r="R3" s="125"/>
    </row>
    <row r="4" spans="1:20" ht="26.25" customHeight="1">
      <c r="A4" s="1090"/>
      <c r="B4" s="1091"/>
      <c r="C4" s="127" t="s">
        <v>1</v>
      </c>
      <c r="D4" s="127" t="s">
        <v>2</v>
      </c>
      <c r="E4" s="127" t="s">
        <v>20</v>
      </c>
      <c r="F4" s="1096" t="s">
        <v>133</v>
      </c>
      <c r="G4" s="1096"/>
      <c r="H4" s="1096"/>
      <c r="I4" s="1096" t="s">
        <v>134</v>
      </c>
      <c r="J4" s="1096"/>
      <c r="K4" s="1096"/>
      <c r="L4" s="1096" t="s">
        <v>135</v>
      </c>
      <c r="M4" s="1096"/>
      <c r="N4" s="1096"/>
      <c r="O4" s="1096" t="s">
        <v>136</v>
      </c>
      <c r="P4" s="1096"/>
      <c r="Q4" s="1096"/>
      <c r="R4" s="123" t="s">
        <v>3</v>
      </c>
    </row>
    <row r="5" spans="1:20">
      <c r="A5" s="121"/>
      <c r="B5" s="123" t="s">
        <v>67</v>
      </c>
      <c r="C5" s="123" t="s">
        <v>68</v>
      </c>
      <c r="D5" s="127" t="s">
        <v>18</v>
      </c>
      <c r="E5" s="128" t="s">
        <v>19</v>
      </c>
      <c r="F5" s="129" t="s">
        <v>4</v>
      </c>
      <c r="G5" s="125" t="s">
        <v>5</v>
      </c>
      <c r="H5" s="125" t="s">
        <v>6</v>
      </c>
      <c r="I5" s="125" t="s">
        <v>7</v>
      </c>
      <c r="J5" s="125" t="s">
        <v>8</v>
      </c>
      <c r="K5" s="125" t="s">
        <v>9</v>
      </c>
      <c r="L5" s="125" t="s">
        <v>10</v>
      </c>
      <c r="M5" s="125" t="s">
        <v>11</v>
      </c>
      <c r="N5" s="125" t="s">
        <v>12</v>
      </c>
      <c r="O5" s="125" t="s">
        <v>13</v>
      </c>
      <c r="P5" s="125" t="s">
        <v>14</v>
      </c>
      <c r="Q5" s="125" t="s">
        <v>15</v>
      </c>
      <c r="R5" s="130" t="s">
        <v>71</v>
      </c>
    </row>
    <row r="6" spans="1:20">
      <c r="A6" s="122"/>
      <c r="B6" s="134"/>
      <c r="C6" s="124"/>
      <c r="D6" s="131" t="s">
        <v>69</v>
      </c>
      <c r="E6" s="132" t="s">
        <v>70</v>
      </c>
      <c r="F6" s="133">
        <v>58</v>
      </c>
      <c r="G6" s="133">
        <v>58</v>
      </c>
      <c r="H6" s="133">
        <v>58</v>
      </c>
      <c r="I6" s="133">
        <v>59</v>
      </c>
      <c r="J6" s="133">
        <v>59</v>
      </c>
      <c r="K6" s="133">
        <v>59</v>
      </c>
      <c r="L6" s="133">
        <v>59</v>
      </c>
      <c r="M6" s="133">
        <v>59</v>
      </c>
      <c r="N6" s="133">
        <v>59</v>
      </c>
      <c r="O6" s="133">
        <v>59</v>
      </c>
      <c r="P6" s="133">
        <v>59</v>
      </c>
      <c r="Q6" s="133">
        <v>59</v>
      </c>
      <c r="R6" s="124"/>
    </row>
    <row r="7" spans="1:20" s="10" customFormat="1">
      <c r="A7" s="14" t="s">
        <v>42</v>
      </c>
      <c r="B7" s="2" t="s">
        <v>41</v>
      </c>
      <c r="C7" s="2"/>
      <c r="D7" s="2"/>
      <c r="E7" s="2"/>
      <c r="F7" s="1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0" s="10" customFormat="1">
      <c r="A8" s="17" t="s">
        <v>96</v>
      </c>
      <c r="B8" s="3" t="s">
        <v>58</v>
      </c>
      <c r="C8" s="6"/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20">
      <c r="A9" s="15"/>
      <c r="B9" s="4" t="s">
        <v>97</v>
      </c>
      <c r="C9" s="4"/>
      <c r="D9" s="4"/>
      <c r="E9" s="4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0">
      <c r="A10" s="15"/>
      <c r="B10" s="4" t="s">
        <v>98</v>
      </c>
      <c r="C10" s="4"/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0" s="10" customFormat="1">
      <c r="A11" s="17" t="s">
        <v>99</v>
      </c>
      <c r="B11" s="3" t="s">
        <v>55</v>
      </c>
      <c r="C11" s="6"/>
      <c r="D11" s="6"/>
      <c r="E11" s="6"/>
      <c r="F11" s="1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T11" s="46"/>
    </row>
    <row r="12" spans="1:20">
      <c r="A12" s="15"/>
      <c r="B12" s="4" t="s">
        <v>97</v>
      </c>
      <c r="C12" s="4"/>
      <c r="D12" s="4"/>
      <c r="E12" s="4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0">
      <c r="A13" s="15"/>
      <c r="B13" s="4" t="s">
        <v>98</v>
      </c>
      <c r="C13" s="4"/>
      <c r="D13" s="4"/>
      <c r="E13" s="4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0" s="10" customFormat="1">
      <c r="A14" s="17" t="s">
        <v>80</v>
      </c>
      <c r="B14" s="3" t="s">
        <v>56</v>
      </c>
      <c r="C14" s="6"/>
      <c r="D14" s="6"/>
      <c r="E14" s="6"/>
      <c r="F14" s="1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0">
      <c r="A15" s="15"/>
      <c r="B15" s="4" t="s">
        <v>97</v>
      </c>
      <c r="C15" s="4"/>
      <c r="D15" s="4"/>
      <c r="E15" s="4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0">
      <c r="A16" s="86"/>
      <c r="B16" s="87" t="s">
        <v>98</v>
      </c>
      <c r="C16" s="87"/>
      <c r="D16" s="87"/>
      <c r="E16" s="87"/>
      <c r="F16" s="88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s="10" customFormat="1">
      <c r="A17" s="89" t="s">
        <v>45</v>
      </c>
      <c r="B17" s="2" t="s">
        <v>44</v>
      </c>
      <c r="C17" s="2"/>
      <c r="D17" s="2"/>
      <c r="E17" s="2"/>
      <c r="F17" s="1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>
      <c r="A18" s="11"/>
      <c r="B18" s="4" t="s">
        <v>97</v>
      </c>
      <c r="C18" s="4"/>
      <c r="D18" s="4"/>
      <c r="E18" s="4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>
      <c r="A19" s="86"/>
      <c r="B19" s="87" t="s">
        <v>98</v>
      </c>
      <c r="C19" s="87"/>
      <c r="D19" s="87"/>
      <c r="E19" s="87"/>
      <c r="F19" s="88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s="10" customFormat="1">
      <c r="A20" s="89" t="s">
        <v>47</v>
      </c>
      <c r="B20" s="2" t="s">
        <v>46</v>
      </c>
      <c r="C20" s="2"/>
      <c r="D20" s="2"/>
      <c r="E20" s="2"/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>
      <c r="A21" s="11"/>
      <c r="B21" s="4" t="s">
        <v>97</v>
      </c>
      <c r="C21" s="4"/>
      <c r="D21" s="4"/>
      <c r="E21" s="4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>
      <c r="A22" s="11"/>
      <c r="B22" s="4" t="s">
        <v>98</v>
      </c>
      <c r="C22" s="4"/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>
      <c r="A23" s="13"/>
      <c r="B23" s="7"/>
      <c r="C23" s="7"/>
      <c r="D23" s="7"/>
      <c r="E23" s="7"/>
      <c r="F23" s="8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</sheetData>
  <mergeCells count="8">
    <mergeCell ref="B1:S1"/>
    <mergeCell ref="B2:S2"/>
    <mergeCell ref="A3:B4"/>
    <mergeCell ref="F3:Q3"/>
    <mergeCell ref="F4:H4"/>
    <mergeCell ref="I4:K4"/>
    <mergeCell ref="L4:N4"/>
    <mergeCell ref="O4:Q4"/>
  </mergeCells>
  <phoneticPr fontId="0" type="noConversion"/>
  <pageMargins left="0.42" right="0.25" top="0.69" bottom="0.49" header="0.5" footer="0.25"/>
  <pageSetup paperSize="9" scale="95" orientation="landscape" blackAndWhite="1" horizontalDpi="1200" verticalDpi="1200" r:id="rId1"/>
  <headerFooter alignWithMargins="0"/>
  <ignoredErrors>
    <ignoredError sqref="D5:E5 C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D26"/>
  <sheetViews>
    <sheetView view="pageBreakPreview" zoomScale="60" zoomScaleNormal="100" workbookViewId="0">
      <selection activeCell="B15" sqref="B15:B25"/>
    </sheetView>
  </sheetViews>
  <sheetFormatPr defaultRowHeight="13.2"/>
  <cols>
    <col min="1" max="1" width="2.88671875" customWidth="1"/>
    <col min="2" max="2" width="22" customWidth="1"/>
    <col min="3" max="3" width="8" customWidth="1"/>
    <col min="4" max="4" width="12" customWidth="1"/>
    <col min="5" max="5" width="10.88671875" customWidth="1"/>
    <col min="6" max="12" width="7.33203125" customWidth="1"/>
    <col min="13" max="13" width="6.109375" customWidth="1"/>
    <col min="14" max="14" width="6.33203125" customWidth="1"/>
    <col min="15" max="15" width="6.109375" customWidth="1"/>
    <col min="16" max="16" width="7.33203125" customWidth="1"/>
    <col min="17" max="17" width="9.6640625" customWidth="1"/>
    <col min="18" max="29" width="4.6640625" customWidth="1"/>
    <col min="30" max="30" width="10.6640625" customWidth="1"/>
  </cols>
  <sheetData>
    <row r="1" spans="1:30" ht="21">
      <c r="A1" s="1087" t="s">
        <v>155</v>
      </c>
      <c r="B1" s="1087"/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  <c r="AD1" s="1087"/>
    </row>
    <row r="2" spans="1:30" ht="21">
      <c r="A2" s="1"/>
      <c r="B2" s="1087" t="s">
        <v>161</v>
      </c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</row>
    <row r="3" spans="1:30" ht="21">
      <c r="A3" s="1"/>
      <c r="B3" s="1087" t="s">
        <v>164</v>
      </c>
      <c r="C3" s="1087"/>
      <c r="D3" s="1087"/>
      <c r="E3" s="1087"/>
      <c r="F3" s="1087"/>
      <c r="G3" s="1087"/>
      <c r="H3" s="1087"/>
      <c r="I3" s="1087"/>
      <c r="J3" s="1087"/>
      <c r="K3" s="1087"/>
      <c r="L3" s="1087"/>
      <c r="M3" s="1087"/>
      <c r="N3" s="1087"/>
      <c r="O3" s="1087"/>
      <c r="P3" s="1087"/>
      <c r="Q3" s="1087"/>
      <c r="R3" s="1087"/>
      <c r="S3" s="1087"/>
      <c r="T3" s="1087"/>
      <c r="U3" s="1087"/>
      <c r="V3" s="1087"/>
      <c r="W3" s="1087"/>
      <c r="X3" s="1087"/>
      <c r="Y3" s="1087"/>
      <c r="Z3" s="1087"/>
      <c r="AA3" s="1087"/>
      <c r="AB3" s="1087"/>
      <c r="AC3" s="1087"/>
      <c r="AD3" s="1087"/>
    </row>
    <row r="4" spans="1:30" ht="21" customHeight="1">
      <c r="A4" s="1088" t="s">
        <v>145</v>
      </c>
      <c r="B4" s="1089"/>
      <c r="C4" s="129"/>
      <c r="D4" s="126"/>
      <c r="E4" s="126"/>
      <c r="F4" s="1093" t="s">
        <v>165</v>
      </c>
      <c r="G4" s="1094"/>
      <c r="H4" s="1094"/>
      <c r="I4" s="1094"/>
      <c r="J4" s="1094"/>
      <c r="K4" s="1094"/>
      <c r="L4" s="1094"/>
      <c r="M4" s="1094"/>
      <c r="N4" s="1094"/>
      <c r="O4" s="1094"/>
      <c r="P4" s="1094"/>
      <c r="Q4" s="1094"/>
      <c r="R4" s="1094"/>
      <c r="S4" s="1094"/>
      <c r="T4" s="1094"/>
      <c r="U4" s="1094"/>
      <c r="V4" s="1094"/>
      <c r="W4" s="1094"/>
      <c r="X4" s="1094"/>
      <c r="Y4" s="1094"/>
      <c r="Z4" s="1094"/>
      <c r="AA4" s="1094"/>
      <c r="AB4" s="1094"/>
      <c r="AC4" s="1095"/>
      <c r="AD4" s="125"/>
    </row>
    <row r="5" spans="1:30" ht="42" customHeight="1">
      <c r="A5" s="1090"/>
      <c r="B5" s="1091"/>
      <c r="C5" s="138" t="s">
        <v>166</v>
      </c>
      <c r="D5" s="127" t="s">
        <v>2</v>
      </c>
      <c r="E5" s="127" t="s">
        <v>20</v>
      </c>
      <c r="F5" s="1096" t="s">
        <v>133</v>
      </c>
      <c r="G5" s="1096"/>
      <c r="H5" s="1096"/>
      <c r="I5" s="1096"/>
      <c r="J5" s="1096"/>
      <c r="K5" s="1096"/>
      <c r="L5" s="1096" t="s">
        <v>134</v>
      </c>
      <c r="M5" s="1096"/>
      <c r="N5" s="1096"/>
      <c r="O5" s="1096"/>
      <c r="P5" s="1096"/>
      <c r="Q5" s="1096"/>
      <c r="R5" s="1097" t="s">
        <v>135</v>
      </c>
      <c r="S5" s="1098"/>
      <c r="T5" s="1098"/>
      <c r="U5" s="1098"/>
      <c r="V5" s="1098"/>
      <c r="W5" s="1099"/>
      <c r="X5" s="1097" t="s">
        <v>136</v>
      </c>
      <c r="Y5" s="1098"/>
      <c r="Z5" s="1098"/>
      <c r="AA5" s="1098"/>
      <c r="AB5" s="1098"/>
      <c r="AC5" s="1099"/>
      <c r="AD5" s="123" t="s">
        <v>3</v>
      </c>
    </row>
    <row r="6" spans="1:30" ht="21" customHeight="1">
      <c r="A6" s="1100" t="s">
        <v>132</v>
      </c>
      <c r="B6" s="1101"/>
      <c r="C6" s="157" t="s">
        <v>149</v>
      </c>
      <c r="D6" s="127" t="s">
        <v>18</v>
      </c>
      <c r="E6" s="128" t="s">
        <v>19</v>
      </c>
      <c r="F6" s="1096" t="s">
        <v>146</v>
      </c>
      <c r="G6" s="1096"/>
      <c r="H6" s="1096" t="s">
        <v>147</v>
      </c>
      <c r="I6" s="1096"/>
      <c r="J6" s="1096" t="s">
        <v>148</v>
      </c>
      <c r="K6" s="1096"/>
      <c r="L6" s="1096" t="s">
        <v>151</v>
      </c>
      <c r="M6" s="1096"/>
      <c r="N6" s="1102">
        <v>21582</v>
      </c>
      <c r="O6" s="1096"/>
      <c r="P6" s="1102">
        <v>21610</v>
      </c>
      <c r="Q6" s="1096"/>
      <c r="R6" s="1102">
        <v>21641</v>
      </c>
      <c r="S6" s="1096"/>
      <c r="T6" s="1102">
        <v>21671</v>
      </c>
      <c r="U6" s="1096"/>
      <c r="V6" s="1102">
        <v>21702</v>
      </c>
      <c r="W6" s="1096"/>
      <c r="X6" s="1102">
        <v>21732</v>
      </c>
      <c r="Y6" s="1096"/>
      <c r="Z6" s="1102">
        <v>21763</v>
      </c>
      <c r="AA6" s="1096"/>
      <c r="AB6" s="1102">
        <v>21794</v>
      </c>
      <c r="AC6" s="1096"/>
      <c r="AD6" s="123" t="s">
        <v>71</v>
      </c>
    </row>
    <row r="7" spans="1:30" ht="21">
      <c r="A7" s="122"/>
      <c r="B7" s="137" t="s">
        <v>67</v>
      </c>
      <c r="C7" s="158" t="s">
        <v>68</v>
      </c>
      <c r="D7" s="131" t="s">
        <v>69</v>
      </c>
      <c r="E7" s="132" t="s">
        <v>70</v>
      </c>
      <c r="F7" s="140" t="s">
        <v>149</v>
      </c>
      <c r="G7" s="133" t="s">
        <v>150</v>
      </c>
      <c r="H7" s="132" t="s">
        <v>149</v>
      </c>
      <c r="I7" s="133" t="s">
        <v>150</v>
      </c>
      <c r="J7" s="132" t="s">
        <v>149</v>
      </c>
      <c r="K7" s="133" t="s">
        <v>150</v>
      </c>
      <c r="L7" s="140" t="s">
        <v>149</v>
      </c>
      <c r="M7" s="133" t="s">
        <v>150</v>
      </c>
      <c r="N7" s="132" t="s">
        <v>149</v>
      </c>
      <c r="O7" s="133" t="s">
        <v>150</v>
      </c>
      <c r="P7" s="132" t="s">
        <v>149</v>
      </c>
      <c r="Q7" s="133" t="s">
        <v>150</v>
      </c>
      <c r="R7" s="140" t="s">
        <v>149</v>
      </c>
      <c r="S7" s="133" t="s">
        <v>150</v>
      </c>
      <c r="T7" s="132" t="s">
        <v>149</v>
      </c>
      <c r="U7" s="133" t="s">
        <v>150</v>
      </c>
      <c r="V7" s="132" t="s">
        <v>149</v>
      </c>
      <c r="W7" s="133" t="s">
        <v>150</v>
      </c>
      <c r="X7" s="140" t="s">
        <v>149</v>
      </c>
      <c r="Y7" s="133" t="s">
        <v>150</v>
      </c>
      <c r="Z7" s="132" t="s">
        <v>149</v>
      </c>
      <c r="AA7" s="133" t="s">
        <v>150</v>
      </c>
      <c r="AB7" s="132" t="s">
        <v>149</v>
      </c>
      <c r="AC7" s="133" t="s">
        <v>150</v>
      </c>
      <c r="AD7" s="124"/>
    </row>
    <row r="8" spans="1:30" ht="63">
      <c r="A8" s="14"/>
      <c r="B8" s="2" t="s">
        <v>55</v>
      </c>
      <c r="C8" s="2"/>
      <c r="D8" s="2"/>
      <c r="E8" s="2"/>
      <c r="F8" s="95"/>
      <c r="G8" s="99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2"/>
    </row>
    <row r="9" spans="1:30" ht="42">
      <c r="A9" s="15"/>
      <c r="B9" s="4" t="s">
        <v>79</v>
      </c>
      <c r="C9" s="65" t="s">
        <v>92</v>
      </c>
      <c r="D9" s="70">
        <v>100000</v>
      </c>
      <c r="E9" s="139" t="s">
        <v>162</v>
      </c>
      <c r="F9" s="139"/>
      <c r="G9" s="142"/>
      <c r="H9" s="154"/>
      <c r="I9" s="97"/>
      <c r="J9" s="145"/>
      <c r="K9" s="145"/>
      <c r="L9" s="145"/>
      <c r="M9" s="146"/>
      <c r="N9" s="146"/>
      <c r="O9" s="146"/>
      <c r="P9" s="71">
        <v>500</v>
      </c>
      <c r="Q9" s="156">
        <v>100000</v>
      </c>
      <c r="R9" s="98"/>
      <c r="S9" s="98"/>
      <c r="T9" s="98"/>
      <c r="U9" s="71"/>
      <c r="V9" s="71"/>
      <c r="W9" s="71"/>
      <c r="X9" s="71"/>
      <c r="Y9" s="71"/>
      <c r="Z9" s="71"/>
      <c r="AA9" s="71"/>
      <c r="AB9" s="71"/>
      <c r="AC9" s="71"/>
      <c r="AD9" s="5" t="s">
        <v>163</v>
      </c>
    </row>
    <row r="10" spans="1:30" ht="21">
      <c r="A10" s="15"/>
      <c r="B10" s="4"/>
      <c r="C10" s="65"/>
      <c r="D10" s="75"/>
      <c r="E10" s="65"/>
      <c r="F10" s="64"/>
      <c r="G10" s="16"/>
      <c r="H10" s="16"/>
      <c r="I10" s="145"/>
      <c r="J10" s="145"/>
      <c r="K10" s="16"/>
      <c r="L10" s="16"/>
      <c r="M10" s="16"/>
      <c r="N10" s="16"/>
      <c r="O10" s="16"/>
      <c r="P10" s="16"/>
      <c r="Q10" s="16"/>
      <c r="R10" s="5"/>
      <c r="S10" s="98"/>
      <c r="T10" s="98"/>
      <c r="U10" s="5"/>
      <c r="V10" s="5"/>
      <c r="W10" s="5"/>
      <c r="X10" s="5"/>
      <c r="Y10" s="5"/>
      <c r="Z10" s="5"/>
      <c r="AA10" s="5"/>
      <c r="AB10" s="5"/>
      <c r="AC10" s="5"/>
      <c r="AD10" s="4"/>
    </row>
    <row r="11" spans="1:30" ht="21">
      <c r="A11" s="15"/>
      <c r="B11" s="4"/>
      <c r="C11" s="4"/>
      <c r="D11" s="4"/>
      <c r="E11" s="4"/>
      <c r="F11" s="147"/>
      <c r="G11" s="148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4"/>
    </row>
    <row r="12" spans="1:30" ht="21">
      <c r="A12" s="15"/>
      <c r="B12" s="4"/>
      <c r="C12" s="4"/>
      <c r="D12" s="4"/>
      <c r="E12" s="4"/>
      <c r="F12" s="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21">
      <c r="A13" s="15"/>
      <c r="B13" s="4"/>
      <c r="C13" s="4"/>
      <c r="D13" s="4"/>
      <c r="E13" s="4"/>
      <c r="F13" s="6"/>
      <c r="G13" s="16"/>
      <c r="H13" s="6"/>
      <c r="I13" s="6"/>
      <c r="J13" s="6"/>
      <c r="K13" s="6"/>
      <c r="L13" s="6"/>
      <c r="M13" s="6"/>
      <c r="N13" s="6"/>
      <c r="O13" s="6"/>
      <c r="P13" s="6"/>
      <c r="Q13" s="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21">
      <c r="A14" s="15"/>
      <c r="B14" s="4"/>
      <c r="C14" s="4"/>
      <c r="D14" s="4"/>
      <c r="E14" s="4"/>
      <c r="F14" s="6"/>
      <c r="G14" s="16"/>
      <c r="H14" s="6"/>
      <c r="I14" s="6"/>
      <c r="J14" s="6"/>
      <c r="K14" s="6"/>
      <c r="L14" s="6"/>
      <c r="M14" s="6"/>
      <c r="N14" s="6"/>
      <c r="O14" s="6"/>
      <c r="P14" s="6"/>
      <c r="Q14" s="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21">
      <c r="A15" s="15"/>
      <c r="B15" s="4"/>
      <c r="C15" s="4"/>
      <c r="D15" s="4"/>
      <c r="E15" s="4"/>
      <c r="F15" s="6"/>
      <c r="G15" s="16"/>
      <c r="H15" s="6"/>
      <c r="I15" s="6"/>
      <c r="J15" s="6"/>
      <c r="K15" s="6"/>
      <c r="L15" s="6"/>
      <c r="M15" s="6"/>
      <c r="N15" s="6"/>
      <c r="O15" s="6"/>
      <c r="P15" s="6"/>
      <c r="Q15" s="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21">
      <c r="A16" s="15"/>
      <c r="B16" s="4"/>
      <c r="C16" s="4"/>
      <c r="D16" s="4"/>
      <c r="E16" s="4"/>
      <c r="F16" s="6"/>
      <c r="G16" s="16"/>
      <c r="H16" s="6"/>
      <c r="I16" s="6"/>
      <c r="J16" s="6"/>
      <c r="K16" s="6"/>
      <c r="L16" s="6"/>
      <c r="M16" s="6"/>
      <c r="N16" s="6"/>
      <c r="O16" s="6"/>
      <c r="P16" s="6"/>
      <c r="Q16" s="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1">
      <c r="A17" s="15"/>
      <c r="B17" s="4"/>
      <c r="C17" s="4"/>
      <c r="D17" s="4"/>
      <c r="E17" s="4"/>
      <c r="F17" s="6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1">
      <c r="A18" s="15"/>
      <c r="B18" s="4"/>
      <c r="C18" s="4"/>
      <c r="D18" s="4"/>
      <c r="E18" s="4"/>
      <c r="F18" s="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21">
      <c r="A19" s="15"/>
      <c r="B19" s="4"/>
      <c r="C19" s="4"/>
      <c r="D19" s="4"/>
      <c r="E19" s="4"/>
      <c r="F19" s="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21">
      <c r="A20" s="15"/>
      <c r="B20" s="4"/>
      <c r="C20" s="4"/>
      <c r="D20" s="4"/>
      <c r="E20" s="4"/>
      <c r="F20" s="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21">
      <c r="A21" s="17"/>
      <c r="B21" s="3"/>
      <c r="C21" s="6"/>
      <c r="D21" s="6"/>
      <c r="E21" s="6"/>
      <c r="F21" s="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21">
      <c r="A22" s="15"/>
      <c r="B22" s="4"/>
      <c r="C22" s="4"/>
      <c r="D22" s="4"/>
      <c r="E22" s="4"/>
      <c r="F22" s="6"/>
      <c r="G22" s="16"/>
      <c r="H22" s="6"/>
      <c r="I22" s="6"/>
      <c r="J22" s="6"/>
      <c r="K22" s="6"/>
      <c r="L22" s="6"/>
      <c r="M22" s="6"/>
      <c r="N22" s="6"/>
      <c r="O22" s="6"/>
      <c r="P22" s="6"/>
      <c r="Q22" s="6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21">
      <c r="A23" s="13"/>
      <c r="B23" s="7"/>
      <c r="C23" s="7"/>
      <c r="D23" s="7"/>
      <c r="E23" s="7"/>
      <c r="F23" s="149"/>
      <c r="G23" s="150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21">
      <c r="A24" s="4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43"/>
      <c r="Q24" s="143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141"/>
    </row>
    <row r="25" spans="1:30" ht="21">
      <c r="A25" s="42"/>
      <c r="B25" s="155" t="s">
        <v>158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1"/>
      <c r="Q25" s="151"/>
      <c r="R25" s="45"/>
      <c r="S25" s="45"/>
      <c r="T25" s="45"/>
      <c r="U25" s="45"/>
      <c r="V25" s="45"/>
      <c r="W25" s="45"/>
      <c r="X25" s="45"/>
      <c r="Y25" s="45"/>
      <c r="Z25" s="45"/>
      <c r="AA25" s="19"/>
      <c r="AB25" s="19"/>
    </row>
    <row r="26" spans="1:30" ht="21">
      <c r="A26" s="42"/>
      <c r="B26" s="19"/>
      <c r="C26" s="44"/>
      <c r="D26" s="45"/>
      <c r="E26" s="45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45"/>
      <c r="S26" s="45"/>
      <c r="T26" s="45"/>
      <c r="U26" s="45"/>
      <c r="V26" s="45"/>
      <c r="W26" s="45"/>
      <c r="X26" s="45"/>
      <c r="Y26" s="45"/>
      <c r="Z26" s="45"/>
      <c r="AA26" s="19"/>
      <c r="AB26" s="19"/>
    </row>
  </sheetData>
  <mergeCells count="22">
    <mergeCell ref="N6:O6"/>
    <mergeCell ref="AB6:AC6"/>
    <mergeCell ref="P6:Q6"/>
    <mergeCell ref="R6:S6"/>
    <mergeCell ref="T6:U6"/>
    <mergeCell ref="V6:W6"/>
    <mergeCell ref="X6:Y6"/>
    <mergeCell ref="Z6:AA6"/>
    <mergeCell ref="A6:B6"/>
    <mergeCell ref="F6:G6"/>
    <mergeCell ref="H6:I6"/>
    <mergeCell ref="J6:K6"/>
    <mergeCell ref="L6:M6"/>
    <mergeCell ref="A1:AD1"/>
    <mergeCell ref="B2:AD2"/>
    <mergeCell ref="B3:AD3"/>
    <mergeCell ref="A4:B5"/>
    <mergeCell ref="F4:AC4"/>
    <mergeCell ref="F5:K5"/>
    <mergeCell ref="L5:Q5"/>
    <mergeCell ref="R5:W5"/>
    <mergeCell ref="X5:AC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70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D24"/>
  <sheetViews>
    <sheetView view="pageBreakPreview" zoomScale="60" zoomScaleNormal="100" workbookViewId="0">
      <selection activeCell="B15" sqref="B15:B25"/>
    </sheetView>
  </sheetViews>
  <sheetFormatPr defaultRowHeight="13.2"/>
  <cols>
    <col min="1" max="1" width="2.88671875" customWidth="1"/>
    <col min="2" max="2" width="22" customWidth="1"/>
    <col min="3" max="3" width="8" customWidth="1"/>
    <col min="4" max="4" width="10.5546875" customWidth="1"/>
    <col min="5" max="5" width="10.88671875" customWidth="1"/>
    <col min="6" max="17" width="7.33203125" customWidth="1"/>
    <col min="18" max="29" width="4.6640625" customWidth="1"/>
    <col min="30" max="30" width="10.6640625" customWidth="1"/>
  </cols>
  <sheetData>
    <row r="1" spans="1:30" ht="21">
      <c r="A1" s="1"/>
      <c r="B1" s="1087" t="s">
        <v>161</v>
      </c>
      <c r="C1" s="1087"/>
      <c r="D1" s="1087"/>
      <c r="E1" s="1087"/>
      <c r="F1" s="1087"/>
      <c r="G1" s="1087"/>
      <c r="H1" s="1087"/>
      <c r="I1" s="1087"/>
      <c r="J1" s="1087"/>
      <c r="K1" s="1087"/>
      <c r="L1" s="1087"/>
      <c r="M1" s="1087"/>
      <c r="N1" s="1087"/>
      <c r="O1" s="1087"/>
      <c r="P1" s="1087"/>
      <c r="Q1" s="1087"/>
      <c r="R1" s="1087"/>
      <c r="S1" s="1087"/>
      <c r="T1" s="1087"/>
      <c r="U1" s="1087"/>
      <c r="V1" s="1087"/>
      <c r="W1" s="1087"/>
      <c r="X1" s="1087"/>
      <c r="Y1" s="1087"/>
      <c r="Z1" s="1087"/>
      <c r="AA1" s="1087"/>
      <c r="AB1" s="1087"/>
      <c r="AC1" s="1087"/>
      <c r="AD1" s="1087"/>
    </row>
    <row r="2" spans="1:30" ht="21">
      <c r="A2" s="1"/>
      <c r="B2" s="1087" t="s">
        <v>164</v>
      </c>
      <c r="C2" s="1087"/>
      <c r="D2" s="1087"/>
      <c r="E2" s="1087"/>
      <c r="F2" s="1087"/>
      <c r="G2" s="1087"/>
      <c r="H2" s="1087"/>
      <c r="I2" s="1087"/>
      <c r="J2" s="1087"/>
      <c r="K2" s="1087"/>
      <c r="L2" s="1087"/>
      <c r="M2" s="1087"/>
      <c r="N2" s="1087"/>
      <c r="O2" s="1087"/>
      <c r="P2" s="1087"/>
      <c r="Q2" s="1087"/>
      <c r="R2" s="1087"/>
      <c r="S2" s="1087"/>
      <c r="T2" s="1087"/>
      <c r="U2" s="1087"/>
      <c r="V2" s="1087"/>
      <c r="W2" s="1087"/>
      <c r="X2" s="1087"/>
      <c r="Y2" s="1087"/>
      <c r="Z2" s="1087"/>
      <c r="AA2" s="1087"/>
      <c r="AB2" s="1087"/>
      <c r="AC2" s="1087"/>
      <c r="AD2" s="1087"/>
    </row>
    <row r="3" spans="1:30" ht="21" customHeight="1">
      <c r="A3" s="1088" t="s">
        <v>145</v>
      </c>
      <c r="B3" s="1089"/>
      <c r="C3" s="129"/>
      <c r="D3" s="126"/>
      <c r="E3" s="126"/>
      <c r="F3" s="1093" t="s">
        <v>165</v>
      </c>
      <c r="G3" s="1094"/>
      <c r="H3" s="1094"/>
      <c r="I3" s="1094"/>
      <c r="J3" s="1094"/>
      <c r="K3" s="1094"/>
      <c r="L3" s="1094"/>
      <c r="M3" s="1094"/>
      <c r="N3" s="1094"/>
      <c r="O3" s="1094"/>
      <c r="P3" s="1094"/>
      <c r="Q3" s="1094"/>
      <c r="R3" s="1094"/>
      <c r="S3" s="1094"/>
      <c r="T3" s="1094"/>
      <c r="U3" s="1094"/>
      <c r="V3" s="1094"/>
      <c r="W3" s="1094"/>
      <c r="X3" s="1094"/>
      <c r="Y3" s="1094"/>
      <c r="Z3" s="1094"/>
      <c r="AA3" s="1094"/>
      <c r="AB3" s="1094"/>
      <c r="AC3" s="1095"/>
      <c r="AD3" s="125"/>
    </row>
    <row r="4" spans="1:30" ht="42" customHeight="1">
      <c r="A4" s="1090"/>
      <c r="B4" s="1091"/>
      <c r="C4" s="138" t="s">
        <v>166</v>
      </c>
      <c r="D4" s="127" t="s">
        <v>2</v>
      </c>
      <c r="E4" s="127" t="s">
        <v>20</v>
      </c>
      <c r="F4" s="1096" t="s">
        <v>133</v>
      </c>
      <c r="G4" s="1096"/>
      <c r="H4" s="1096"/>
      <c r="I4" s="1096"/>
      <c r="J4" s="1096"/>
      <c r="K4" s="1096"/>
      <c r="L4" s="1096" t="s">
        <v>134</v>
      </c>
      <c r="M4" s="1096"/>
      <c r="N4" s="1096"/>
      <c r="O4" s="1096"/>
      <c r="P4" s="1096"/>
      <c r="Q4" s="1096"/>
      <c r="R4" s="1097" t="s">
        <v>135</v>
      </c>
      <c r="S4" s="1098"/>
      <c r="T4" s="1098"/>
      <c r="U4" s="1098"/>
      <c r="V4" s="1098"/>
      <c r="W4" s="1099"/>
      <c r="X4" s="1097" t="s">
        <v>136</v>
      </c>
      <c r="Y4" s="1098"/>
      <c r="Z4" s="1098"/>
      <c r="AA4" s="1098"/>
      <c r="AB4" s="1098"/>
      <c r="AC4" s="1099"/>
      <c r="AD4" s="123" t="s">
        <v>3</v>
      </c>
    </row>
    <row r="5" spans="1:30" ht="21" customHeight="1">
      <c r="A5" s="1100" t="s">
        <v>132</v>
      </c>
      <c r="B5" s="1101"/>
      <c r="C5" s="157" t="s">
        <v>149</v>
      </c>
      <c r="D5" s="127" t="s">
        <v>18</v>
      </c>
      <c r="E5" s="128" t="s">
        <v>19</v>
      </c>
      <c r="F5" s="1096" t="s">
        <v>146</v>
      </c>
      <c r="G5" s="1096"/>
      <c r="H5" s="1096" t="s">
        <v>147</v>
      </c>
      <c r="I5" s="1096"/>
      <c r="J5" s="1096" t="s">
        <v>148</v>
      </c>
      <c r="K5" s="1096"/>
      <c r="L5" s="1096" t="s">
        <v>151</v>
      </c>
      <c r="M5" s="1096"/>
      <c r="N5" s="1102">
        <v>21582</v>
      </c>
      <c r="O5" s="1096"/>
      <c r="P5" s="1102">
        <v>21610</v>
      </c>
      <c r="Q5" s="1096"/>
      <c r="R5" s="1102">
        <v>21641</v>
      </c>
      <c r="S5" s="1096"/>
      <c r="T5" s="1102">
        <v>21671</v>
      </c>
      <c r="U5" s="1096"/>
      <c r="V5" s="1102">
        <v>21702</v>
      </c>
      <c r="W5" s="1096"/>
      <c r="X5" s="1102">
        <v>21732</v>
      </c>
      <c r="Y5" s="1096"/>
      <c r="Z5" s="1102">
        <v>21763</v>
      </c>
      <c r="AA5" s="1096"/>
      <c r="AB5" s="1102">
        <v>21794</v>
      </c>
      <c r="AC5" s="1096"/>
      <c r="AD5" s="123" t="s">
        <v>71</v>
      </c>
    </row>
    <row r="6" spans="1:30" ht="21">
      <c r="A6" s="122"/>
      <c r="B6" s="137" t="s">
        <v>67</v>
      </c>
      <c r="C6" s="158" t="s">
        <v>68</v>
      </c>
      <c r="D6" s="131" t="s">
        <v>69</v>
      </c>
      <c r="E6" s="132" t="s">
        <v>70</v>
      </c>
      <c r="F6" s="140" t="s">
        <v>149</v>
      </c>
      <c r="G6" s="133" t="s">
        <v>150</v>
      </c>
      <c r="H6" s="132" t="s">
        <v>149</v>
      </c>
      <c r="I6" s="133" t="s">
        <v>150</v>
      </c>
      <c r="J6" s="132" t="s">
        <v>149</v>
      </c>
      <c r="K6" s="133" t="s">
        <v>150</v>
      </c>
      <c r="L6" s="140" t="s">
        <v>149</v>
      </c>
      <c r="M6" s="133" t="s">
        <v>150</v>
      </c>
      <c r="N6" s="132" t="s">
        <v>149</v>
      </c>
      <c r="O6" s="133" t="s">
        <v>150</v>
      </c>
      <c r="P6" s="132" t="s">
        <v>149</v>
      </c>
      <c r="Q6" s="133" t="s">
        <v>150</v>
      </c>
      <c r="R6" s="140" t="s">
        <v>149</v>
      </c>
      <c r="S6" s="133" t="s">
        <v>150</v>
      </c>
      <c r="T6" s="132" t="s">
        <v>149</v>
      </c>
      <c r="U6" s="133" t="s">
        <v>150</v>
      </c>
      <c r="V6" s="132" t="s">
        <v>149</v>
      </c>
      <c r="W6" s="133" t="s">
        <v>150</v>
      </c>
      <c r="X6" s="140" t="s">
        <v>149</v>
      </c>
      <c r="Y6" s="133" t="s">
        <v>150</v>
      </c>
      <c r="Z6" s="132" t="s">
        <v>149</v>
      </c>
      <c r="AA6" s="133" t="s">
        <v>150</v>
      </c>
      <c r="AB6" s="132" t="s">
        <v>149</v>
      </c>
      <c r="AC6" s="133" t="s">
        <v>150</v>
      </c>
      <c r="AD6" s="124"/>
    </row>
    <row r="7" spans="1:30" ht="21">
      <c r="A7" s="14"/>
      <c r="B7" s="2"/>
      <c r="C7" s="2"/>
      <c r="D7" s="2"/>
      <c r="E7" s="2"/>
      <c r="F7" s="95"/>
      <c r="G7" s="99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2"/>
    </row>
    <row r="8" spans="1:30" ht="21">
      <c r="A8" s="15"/>
      <c r="B8" s="4"/>
      <c r="C8" s="65"/>
      <c r="D8" s="70"/>
      <c r="E8" s="139"/>
      <c r="F8" s="139"/>
      <c r="G8" s="142"/>
      <c r="H8" s="154"/>
      <c r="I8" s="97"/>
      <c r="J8" s="145"/>
      <c r="K8" s="145"/>
      <c r="L8" s="145"/>
      <c r="M8" s="146"/>
      <c r="N8" s="146"/>
      <c r="O8" s="146"/>
      <c r="P8" s="146"/>
      <c r="Q8" s="144"/>
      <c r="R8" s="98"/>
      <c r="S8" s="98"/>
      <c r="T8" s="98"/>
      <c r="U8" s="71"/>
      <c r="V8" s="71"/>
      <c r="W8" s="71"/>
      <c r="X8" s="71"/>
      <c r="Y8" s="71"/>
      <c r="Z8" s="71"/>
      <c r="AA8" s="71"/>
      <c r="AB8" s="71"/>
      <c r="AC8" s="71"/>
      <c r="AD8" s="5"/>
    </row>
    <row r="9" spans="1:30" ht="21">
      <c r="A9" s="15"/>
      <c r="B9" s="4"/>
      <c r="C9" s="65"/>
      <c r="D9" s="75"/>
      <c r="E9" s="65"/>
      <c r="F9" s="64"/>
      <c r="G9" s="16"/>
      <c r="H9" s="16"/>
      <c r="I9" s="145"/>
      <c r="J9" s="145"/>
      <c r="K9" s="16"/>
      <c r="L9" s="16"/>
      <c r="M9" s="16"/>
      <c r="N9" s="16"/>
      <c r="O9" s="16"/>
      <c r="P9" s="16"/>
      <c r="Q9" s="16"/>
      <c r="R9" s="5"/>
      <c r="S9" s="98"/>
      <c r="T9" s="98"/>
      <c r="U9" s="5"/>
      <c r="V9" s="5"/>
      <c r="W9" s="5"/>
      <c r="X9" s="5"/>
      <c r="Y9" s="5"/>
      <c r="Z9" s="5"/>
      <c r="AA9" s="5"/>
      <c r="AB9" s="5"/>
      <c r="AC9" s="5"/>
      <c r="AD9" s="4"/>
    </row>
    <row r="10" spans="1:30" ht="21">
      <c r="A10" s="15"/>
      <c r="B10" s="4"/>
      <c r="C10" s="4"/>
      <c r="D10" s="4"/>
      <c r="E10" s="4"/>
      <c r="F10" s="147"/>
      <c r="G10" s="148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4"/>
    </row>
    <row r="11" spans="1:30" ht="21">
      <c r="A11" s="15"/>
      <c r="B11" s="4"/>
      <c r="C11" s="4"/>
      <c r="D11" s="4"/>
      <c r="E11" s="4"/>
      <c r="F11" s="6"/>
      <c r="G11" s="16"/>
      <c r="H11" s="6"/>
      <c r="I11" s="6"/>
      <c r="J11" s="6"/>
      <c r="K11" s="6"/>
      <c r="L11" s="6"/>
      <c r="M11" s="6"/>
      <c r="N11" s="6"/>
      <c r="O11" s="6"/>
      <c r="P11" s="6"/>
      <c r="Q11" s="6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1">
      <c r="A12" s="15"/>
      <c r="B12" s="4"/>
      <c r="C12" s="4"/>
      <c r="D12" s="4"/>
      <c r="E12" s="4"/>
      <c r="F12" s="6"/>
      <c r="G12" s="16"/>
      <c r="H12" s="6"/>
      <c r="I12" s="6"/>
      <c r="J12" s="6"/>
      <c r="K12" s="6"/>
      <c r="L12" s="6"/>
      <c r="M12" s="6"/>
      <c r="N12" s="6"/>
      <c r="O12" s="6"/>
      <c r="P12" s="6"/>
      <c r="Q12" s="6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21">
      <c r="A13" s="15"/>
      <c r="B13" s="4"/>
      <c r="C13" s="4"/>
      <c r="D13" s="4"/>
      <c r="E13" s="4"/>
      <c r="F13" s="6"/>
      <c r="G13" s="16"/>
      <c r="H13" s="6"/>
      <c r="I13" s="6"/>
      <c r="J13" s="6"/>
      <c r="K13" s="6"/>
      <c r="L13" s="6"/>
      <c r="M13" s="6"/>
      <c r="N13" s="6"/>
      <c r="O13" s="6"/>
      <c r="P13" s="6"/>
      <c r="Q13" s="6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21">
      <c r="A14" s="15"/>
      <c r="B14" s="4"/>
      <c r="C14" s="4"/>
      <c r="D14" s="4"/>
      <c r="E14" s="4"/>
      <c r="F14" s="6"/>
      <c r="G14" s="16"/>
      <c r="H14" s="6"/>
      <c r="I14" s="6"/>
      <c r="J14" s="6"/>
      <c r="K14" s="6"/>
      <c r="L14" s="6"/>
      <c r="M14" s="6"/>
      <c r="N14" s="6"/>
      <c r="O14" s="6"/>
      <c r="P14" s="6"/>
      <c r="Q14" s="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21">
      <c r="A15" s="15"/>
      <c r="B15" s="4"/>
      <c r="C15" s="4"/>
      <c r="D15" s="4"/>
      <c r="E15" s="4"/>
      <c r="F15" s="6"/>
      <c r="G15" s="16"/>
      <c r="H15" s="6"/>
      <c r="I15" s="6"/>
      <c r="J15" s="6"/>
      <c r="K15" s="6"/>
      <c r="L15" s="6"/>
      <c r="M15" s="6"/>
      <c r="N15" s="6"/>
      <c r="O15" s="6"/>
      <c r="P15" s="6"/>
      <c r="Q15" s="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21">
      <c r="A16" s="15"/>
      <c r="B16" s="4"/>
      <c r="C16" s="4"/>
      <c r="D16" s="4"/>
      <c r="E16" s="4"/>
      <c r="F16" s="6"/>
      <c r="G16" s="16"/>
      <c r="H16" s="6"/>
      <c r="I16" s="6"/>
      <c r="J16" s="6"/>
      <c r="K16" s="6"/>
      <c r="L16" s="6"/>
      <c r="M16" s="6"/>
      <c r="N16" s="6"/>
      <c r="O16" s="6"/>
      <c r="P16" s="6"/>
      <c r="Q16" s="6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21">
      <c r="A17" s="15"/>
      <c r="B17" s="4"/>
      <c r="C17" s="4"/>
      <c r="D17" s="4"/>
      <c r="E17" s="4"/>
      <c r="F17" s="6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21">
      <c r="A18" s="15"/>
      <c r="B18" s="4"/>
      <c r="C18" s="4"/>
      <c r="D18" s="4"/>
      <c r="E18" s="4"/>
      <c r="F18" s="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21">
      <c r="A19" s="15"/>
      <c r="B19" s="4"/>
      <c r="C19" s="4"/>
      <c r="D19" s="4"/>
      <c r="E19" s="4"/>
      <c r="F19" s="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21">
      <c r="A20" s="17"/>
      <c r="B20" s="3"/>
      <c r="C20" s="6"/>
      <c r="D20" s="6"/>
      <c r="E20" s="6"/>
      <c r="F20" s="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21">
      <c r="A21" s="15"/>
      <c r="B21" s="4"/>
      <c r="C21" s="4"/>
      <c r="D21" s="4"/>
      <c r="E21" s="4"/>
      <c r="F21" s="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1">
      <c r="A22" s="13"/>
      <c r="B22" s="7"/>
      <c r="C22" s="7"/>
      <c r="D22" s="7"/>
      <c r="E22" s="7"/>
      <c r="F22" s="149"/>
      <c r="G22" s="150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21">
      <c r="A23" s="4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43"/>
      <c r="Q23" s="143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141"/>
    </row>
    <row r="24" spans="1:30" ht="21">
      <c r="A24" s="42"/>
      <c r="B24" s="1103" t="s">
        <v>158</v>
      </c>
      <c r="C24" s="1103"/>
      <c r="D24" s="1103"/>
      <c r="E24" s="1103"/>
      <c r="F24" s="1103"/>
      <c r="G24" s="1103"/>
      <c r="H24" s="1103"/>
      <c r="I24" s="1103"/>
      <c r="J24" s="1103"/>
      <c r="K24" s="1103"/>
      <c r="L24" s="1103"/>
      <c r="M24" s="1103"/>
      <c r="N24" s="1103"/>
      <c r="O24" s="1103"/>
      <c r="P24" s="1103"/>
      <c r="Q24" s="1103"/>
      <c r="R24" s="1103"/>
      <c r="S24" s="1103"/>
      <c r="T24" s="1103"/>
      <c r="U24" s="1103"/>
      <c r="V24" s="1103"/>
      <c r="W24" s="1103"/>
      <c r="X24" s="1103"/>
      <c r="Y24" s="1103"/>
      <c r="Z24" s="1103"/>
      <c r="AA24" s="1103"/>
      <c r="AB24" s="1103"/>
      <c r="AC24" s="1103"/>
      <c r="AD24" s="1103"/>
    </row>
  </sheetData>
  <mergeCells count="22">
    <mergeCell ref="AB5:AC5"/>
    <mergeCell ref="R4:W4"/>
    <mergeCell ref="X4:AC4"/>
    <mergeCell ref="B24:AD24"/>
    <mergeCell ref="P5:Q5"/>
    <mergeCell ref="R5:S5"/>
    <mergeCell ref="T5:U5"/>
    <mergeCell ref="V5:W5"/>
    <mergeCell ref="X5:Y5"/>
    <mergeCell ref="Z5:AA5"/>
    <mergeCell ref="A5:B5"/>
    <mergeCell ref="F5:G5"/>
    <mergeCell ref="H5:I5"/>
    <mergeCell ref="J5:K5"/>
    <mergeCell ref="L5:M5"/>
    <mergeCell ref="N5:O5"/>
    <mergeCell ref="B1:AD1"/>
    <mergeCell ref="B2:AD2"/>
    <mergeCell ref="A3:B4"/>
    <mergeCell ref="F3:AC3"/>
    <mergeCell ref="F4:K4"/>
    <mergeCell ref="L4:Q4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7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34"/>
  </sheetPr>
  <dimension ref="A1:U27"/>
  <sheetViews>
    <sheetView view="pageBreakPreview" zoomScale="142" zoomScaleNormal="100" zoomScaleSheetLayoutView="142" workbookViewId="0">
      <pane xSplit="3" ySplit="7" topLeftCell="D8" activePane="bottomRight" state="frozen"/>
      <selection activeCell="B15" sqref="B15:B25"/>
      <selection pane="topRight" activeCell="B15" sqref="B15:B25"/>
      <selection pane="bottomLeft" activeCell="B15" sqref="B15:B25"/>
      <selection pane="bottomRight" activeCell="B15" sqref="B15:B25"/>
    </sheetView>
  </sheetViews>
  <sheetFormatPr defaultColWidth="10.33203125" defaultRowHeight="18"/>
  <cols>
    <col min="1" max="1" width="2.33203125" style="42" customWidth="1"/>
    <col min="2" max="2" width="25" style="19" customWidth="1"/>
    <col min="3" max="3" width="10.5546875" style="44" customWidth="1"/>
    <col min="4" max="15" width="7.33203125" style="45" customWidth="1"/>
    <col min="16" max="16" width="13.6640625" style="19" customWidth="1"/>
    <col min="17" max="16384" width="10.33203125" style="43"/>
  </cols>
  <sheetData>
    <row r="1" spans="1:21" s="22" customFormat="1" ht="24.9" customHeight="1">
      <c r="A1" s="100"/>
      <c r="B1" s="1106" t="s">
        <v>129</v>
      </c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20"/>
      <c r="R1" s="20"/>
      <c r="S1" s="20"/>
      <c r="T1" s="21"/>
      <c r="U1" s="21"/>
    </row>
    <row r="2" spans="1:21" s="19" customFormat="1">
      <c r="A2" s="23"/>
      <c r="B2" s="24"/>
      <c r="C2" s="25"/>
      <c r="D2" s="26"/>
      <c r="E2" s="47" t="s">
        <v>65</v>
      </c>
      <c r="F2" s="27"/>
      <c r="G2" s="27"/>
      <c r="H2" s="27"/>
      <c r="I2" s="27"/>
      <c r="J2" s="27"/>
      <c r="K2" s="27"/>
      <c r="L2" s="27"/>
      <c r="M2" s="27"/>
      <c r="N2" s="26"/>
      <c r="O2" s="26"/>
      <c r="P2" s="118" t="s">
        <v>64</v>
      </c>
    </row>
    <row r="3" spans="1:21" s="19" customFormat="1" ht="21" customHeight="1">
      <c r="A3" s="1110" t="s">
        <v>60</v>
      </c>
      <c r="B3" s="1111"/>
      <c r="C3" s="1116" t="s">
        <v>63</v>
      </c>
      <c r="D3" s="1119" t="s">
        <v>137</v>
      </c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1"/>
      <c r="P3" s="1107" t="s">
        <v>61</v>
      </c>
    </row>
    <row r="4" spans="1:21" s="19" customFormat="1" ht="21" customHeight="1">
      <c r="A4" s="1112"/>
      <c r="B4" s="1113"/>
      <c r="C4" s="1117"/>
      <c r="D4" s="1122" t="s">
        <v>133</v>
      </c>
      <c r="E4" s="1122"/>
      <c r="F4" s="1122"/>
      <c r="G4" s="1122" t="s">
        <v>134</v>
      </c>
      <c r="H4" s="1122"/>
      <c r="I4" s="1122"/>
      <c r="J4" s="1122" t="s">
        <v>135</v>
      </c>
      <c r="K4" s="1122"/>
      <c r="L4" s="1122"/>
      <c r="M4" s="1122" t="s">
        <v>136</v>
      </c>
      <c r="N4" s="1122"/>
      <c r="O4" s="1122"/>
      <c r="P4" s="1108"/>
    </row>
    <row r="5" spans="1:21" s="19" customFormat="1" ht="21" customHeight="1">
      <c r="A5" s="1112"/>
      <c r="B5" s="1113"/>
      <c r="C5" s="1117"/>
      <c r="D5" s="115" t="s">
        <v>4</v>
      </c>
      <c r="E5" s="116" t="s">
        <v>5</v>
      </c>
      <c r="F5" s="116" t="s">
        <v>6</v>
      </c>
      <c r="G5" s="116" t="s">
        <v>7</v>
      </c>
      <c r="H5" s="116" t="s">
        <v>8</v>
      </c>
      <c r="I5" s="116" t="s">
        <v>9</v>
      </c>
      <c r="J5" s="116" t="s">
        <v>10</v>
      </c>
      <c r="K5" s="116" t="s">
        <v>11</v>
      </c>
      <c r="L5" s="116" t="s">
        <v>12</v>
      </c>
      <c r="M5" s="116" t="s">
        <v>13</v>
      </c>
      <c r="N5" s="116" t="s">
        <v>14</v>
      </c>
      <c r="O5" s="116" t="s">
        <v>15</v>
      </c>
      <c r="P5" s="1108"/>
    </row>
    <row r="6" spans="1:21" s="19" customFormat="1" ht="21" customHeight="1">
      <c r="A6" s="1114"/>
      <c r="B6" s="1115"/>
      <c r="C6" s="1118"/>
      <c r="D6" s="117">
        <v>58</v>
      </c>
      <c r="E6" s="117">
        <v>58</v>
      </c>
      <c r="F6" s="117">
        <v>58</v>
      </c>
      <c r="G6" s="117">
        <v>59</v>
      </c>
      <c r="H6" s="117">
        <v>59</v>
      </c>
      <c r="I6" s="117">
        <v>59</v>
      </c>
      <c r="J6" s="117">
        <v>59</v>
      </c>
      <c r="K6" s="117">
        <v>59</v>
      </c>
      <c r="L6" s="117">
        <v>59</v>
      </c>
      <c r="M6" s="117">
        <v>59</v>
      </c>
      <c r="N6" s="117">
        <v>59</v>
      </c>
      <c r="O6" s="117">
        <v>59</v>
      </c>
      <c r="P6" s="1109"/>
    </row>
    <row r="7" spans="1:21" s="28" customFormat="1" ht="20.25" hidden="1" customHeight="1">
      <c r="A7" s="48"/>
      <c r="B7" s="49" t="s">
        <v>59</v>
      </c>
      <c r="C7" s="101">
        <f t="shared" ref="C7:C23" si="0">SUM(D7:O7)</f>
        <v>0</v>
      </c>
      <c r="D7" s="101">
        <f>SUM(D8,D13,D18)</f>
        <v>0</v>
      </c>
      <c r="E7" s="101">
        <f t="shared" ref="E7:O7" si="1">SUM(E8,E13,E18)</f>
        <v>0</v>
      </c>
      <c r="F7" s="101">
        <f t="shared" si="1"/>
        <v>0</v>
      </c>
      <c r="G7" s="101">
        <f t="shared" si="1"/>
        <v>0</v>
      </c>
      <c r="H7" s="101">
        <f t="shared" si="1"/>
        <v>0</v>
      </c>
      <c r="I7" s="101">
        <f t="shared" si="1"/>
        <v>0</v>
      </c>
      <c r="J7" s="101">
        <f t="shared" si="1"/>
        <v>0</v>
      </c>
      <c r="K7" s="101">
        <f t="shared" si="1"/>
        <v>0</v>
      </c>
      <c r="L7" s="101">
        <f t="shared" si="1"/>
        <v>0</v>
      </c>
      <c r="M7" s="101">
        <f t="shared" si="1"/>
        <v>0</v>
      </c>
      <c r="N7" s="101">
        <f t="shared" si="1"/>
        <v>0</v>
      </c>
      <c r="O7" s="101">
        <f t="shared" si="1"/>
        <v>0</v>
      </c>
      <c r="P7" s="50"/>
    </row>
    <row r="8" spans="1:21" s="29" customFormat="1" ht="23.1" customHeight="1">
      <c r="A8" s="51" t="s">
        <v>42</v>
      </c>
      <c r="B8" s="52" t="s">
        <v>111</v>
      </c>
      <c r="C8" s="102">
        <f t="shared" si="0"/>
        <v>0</v>
      </c>
      <c r="D8" s="102">
        <f>SUM(D9:D12)</f>
        <v>0</v>
      </c>
      <c r="E8" s="102">
        <f t="shared" ref="E8:O8" si="2">SUM(E9:E12)</f>
        <v>0</v>
      </c>
      <c r="F8" s="102">
        <f t="shared" si="2"/>
        <v>0</v>
      </c>
      <c r="G8" s="102">
        <f t="shared" si="2"/>
        <v>0</v>
      </c>
      <c r="H8" s="102">
        <f t="shared" si="2"/>
        <v>0</v>
      </c>
      <c r="I8" s="102">
        <f t="shared" si="2"/>
        <v>0</v>
      </c>
      <c r="J8" s="102">
        <f t="shared" si="2"/>
        <v>0</v>
      </c>
      <c r="K8" s="102">
        <f t="shared" si="2"/>
        <v>0</v>
      </c>
      <c r="L8" s="102">
        <f t="shared" si="2"/>
        <v>0</v>
      </c>
      <c r="M8" s="102">
        <f t="shared" si="2"/>
        <v>0</v>
      </c>
      <c r="N8" s="102">
        <f t="shared" si="2"/>
        <v>0</v>
      </c>
      <c r="O8" s="102">
        <f t="shared" si="2"/>
        <v>0</v>
      </c>
      <c r="P8" s="53"/>
    </row>
    <row r="9" spans="1:21" s="29" customFormat="1" ht="20.100000000000001" customHeight="1">
      <c r="A9" s="30"/>
      <c r="B9" s="30"/>
      <c r="C9" s="103">
        <f t="shared" si="0"/>
        <v>0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31"/>
    </row>
    <row r="10" spans="1:21" s="29" customFormat="1" ht="20.100000000000001" customHeight="1">
      <c r="A10" s="30"/>
      <c r="B10" s="30"/>
      <c r="C10" s="103">
        <f t="shared" si="0"/>
        <v>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31"/>
    </row>
    <row r="11" spans="1:21" s="29" customFormat="1" ht="20.100000000000001" customHeight="1">
      <c r="A11" s="30"/>
      <c r="B11" s="32"/>
      <c r="C11" s="103">
        <f t="shared" si="0"/>
        <v>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31"/>
    </row>
    <row r="12" spans="1:21" s="29" customFormat="1" ht="20.100000000000001" customHeight="1">
      <c r="A12" s="54"/>
      <c r="B12" s="54"/>
      <c r="C12" s="106">
        <f t="shared" si="0"/>
        <v>0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55"/>
    </row>
    <row r="13" spans="1:21" s="33" customFormat="1" ht="36">
      <c r="A13" s="58" t="s">
        <v>45</v>
      </c>
      <c r="B13" s="58" t="s">
        <v>62</v>
      </c>
      <c r="C13" s="108">
        <f t="shared" si="0"/>
        <v>0</v>
      </c>
      <c r="D13" s="108">
        <f>SUM(D14:D17)</f>
        <v>0</v>
      </c>
      <c r="E13" s="108">
        <f t="shared" ref="E13:O13" si="3">SUM(E14:E17)</f>
        <v>0</v>
      </c>
      <c r="F13" s="108">
        <f t="shared" si="3"/>
        <v>0</v>
      </c>
      <c r="G13" s="108">
        <f t="shared" si="3"/>
        <v>0</v>
      </c>
      <c r="H13" s="108">
        <f t="shared" si="3"/>
        <v>0</v>
      </c>
      <c r="I13" s="108">
        <f t="shared" si="3"/>
        <v>0</v>
      </c>
      <c r="J13" s="108">
        <f t="shared" si="3"/>
        <v>0</v>
      </c>
      <c r="K13" s="108">
        <f t="shared" si="3"/>
        <v>0</v>
      </c>
      <c r="L13" s="108">
        <f t="shared" si="3"/>
        <v>0</v>
      </c>
      <c r="M13" s="108">
        <f t="shared" si="3"/>
        <v>0</v>
      </c>
      <c r="N13" s="108">
        <f t="shared" si="3"/>
        <v>0</v>
      </c>
      <c r="O13" s="108">
        <f t="shared" si="3"/>
        <v>0</v>
      </c>
      <c r="P13" s="59"/>
    </row>
    <row r="14" spans="1:21" s="29" customFormat="1" ht="23.1" customHeight="1">
      <c r="A14" s="30"/>
      <c r="B14" s="30"/>
      <c r="C14" s="109">
        <f t="shared" si="0"/>
        <v>0</v>
      </c>
      <c r="D14" s="110"/>
      <c r="E14" s="110"/>
      <c r="F14" s="110"/>
      <c r="G14" s="110"/>
      <c r="H14" s="110"/>
      <c r="I14" s="110">
        <v>0</v>
      </c>
      <c r="J14" s="110"/>
      <c r="K14" s="110"/>
      <c r="L14" s="110"/>
      <c r="M14" s="110"/>
      <c r="N14" s="110"/>
      <c r="O14" s="110"/>
      <c r="P14" s="30"/>
    </row>
    <row r="15" spans="1:21" s="29" customFormat="1" ht="23.1" customHeight="1">
      <c r="A15" s="30"/>
      <c r="B15" s="30"/>
      <c r="C15" s="109">
        <f t="shared" si="0"/>
        <v>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30"/>
    </row>
    <row r="16" spans="1:21" s="29" customFormat="1" ht="23.1" customHeight="1">
      <c r="A16" s="30"/>
      <c r="B16" s="30"/>
      <c r="C16" s="109">
        <f t="shared" si="0"/>
        <v>0</v>
      </c>
      <c r="D16" s="110"/>
      <c r="E16" s="110"/>
      <c r="F16" s="110"/>
      <c r="G16" s="110"/>
      <c r="H16" s="110"/>
      <c r="I16" s="110">
        <v>0</v>
      </c>
      <c r="J16" s="110"/>
      <c r="K16" s="110"/>
      <c r="L16" s="110"/>
      <c r="M16" s="110"/>
      <c r="N16" s="110"/>
      <c r="O16" s="110"/>
      <c r="P16" s="30"/>
    </row>
    <row r="17" spans="1:16" s="33" customFormat="1">
      <c r="A17" s="54"/>
      <c r="B17" s="54"/>
      <c r="C17" s="111">
        <f t="shared" si="0"/>
        <v>0</v>
      </c>
      <c r="D17" s="112"/>
      <c r="E17" s="112"/>
      <c r="F17" s="112"/>
      <c r="G17" s="112"/>
      <c r="H17" s="112"/>
      <c r="I17" s="112">
        <v>0</v>
      </c>
      <c r="J17" s="112"/>
      <c r="K17" s="112"/>
      <c r="L17" s="112"/>
      <c r="M17" s="112"/>
      <c r="N17" s="112"/>
      <c r="O17" s="112"/>
      <c r="P17" s="55"/>
    </row>
    <row r="18" spans="1:16" s="29" customFormat="1" ht="20.100000000000001" customHeight="1">
      <c r="A18" s="56" t="s">
        <v>47</v>
      </c>
      <c r="B18" s="56" t="s">
        <v>46</v>
      </c>
      <c r="C18" s="113">
        <f t="shared" si="0"/>
        <v>0</v>
      </c>
      <c r="D18" s="113">
        <f>SUM(D19:D22)</f>
        <v>0</v>
      </c>
      <c r="E18" s="113">
        <f t="shared" ref="E18:O18" si="4">SUM(E19:E22)</f>
        <v>0</v>
      </c>
      <c r="F18" s="113">
        <f t="shared" si="4"/>
        <v>0</v>
      </c>
      <c r="G18" s="113">
        <f t="shared" si="4"/>
        <v>0</v>
      </c>
      <c r="H18" s="113">
        <f t="shared" si="4"/>
        <v>0</v>
      </c>
      <c r="I18" s="113">
        <f t="shared" si="4"/>
        <v>0</v>
      </c>
      <c r="J18" s="113">
        <f t="shared" si="4"/>
        <v>0</v>
      </c>
      <c r="K18" s="113">
        <f t="shared" si="4"/>
        <v>0</v>
      </c>
      <c r="L18" s="113">
        <f t="shared" si="4"/>
        <v>0</v>
      </c>
      <c r="M18" s="113">
        <f t="shared" si="4"/>
        <v>0</v>
      </c>
      <c r="N18" s="113">
        <f t="shared" si="4"/>
        <v>0</v>
      </c>
      <c r="O18" s="113">
        <f t="shared" si="4"/>
        <v>0</v>
      </c>
      <c r="P18" s="57"/>
    </row>
    <row r="19" spans="1:16" s="29" customFormat="1" ht="20.100000000000001" customHeight="1">
      <c r="A19" s="30"/>
      <c r="B19" s="32"/>
      <c r="C19" s="114">
        <f>SUM(D19:O19)</f>
        <v>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31"/>
    </row>
    <row r="20" spans="1:16" s="29" customFormat="1" ht="20.100000000000001" customHeight="1">
      <c r="A20" s="30"/>
      <c r="B20" s="32"/>
      <c r="C20" s="114">
        <f t="shared" si="0"/>
        <v>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31"/>
    </row>
    <row r="21" spans="1:16" s="28" customFormat="1" ht="20.100000000000001" customHeight="1">
      <c r="A21" s="34"/>
      <c r="B21" s="35"/>
      <c r="C21" s="114">
        <f t="shared" si="0"/>
        <v>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36"/>
    </row>
    <row r="22" spans="1:16" s="28" customFormat="1" ht="20.100000000000001" customHeight="1">
      <c r="A22" s="34"/>
      <c r="B22" s="35"/>
      <c r="C22" s="114">
        <f t="shared" si="0"/>
        <v>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36"/>
    </row>
    <row r="23" spans="1:16" s="28" customFormat="1" ht="24.9" customHeight="1" thickBot="1">
      <c r="A23" s="37" t="s">
        <v>59</v>
      </c>
      <c r="B23" s="38"/>
      <c r="C23" s="39">
        <f t="shared" si="0"/>
        <v>0</v>
      </c>
      <c r="D23" s="40">
        <f>SUM(D9:D12,D14:D17,D19:D22)</f>
        <v>0</v>
      </c>
      <c r="E23" s="40">
        <f t="shared" ref="E23:O23" si="5">SUM(E9:E12,E14:E17,E19:E22)</f>
        <v>0</v>
      </c>
      <c r="F23" s="40">
        <f t="shared" si="5"/>
        <v>0</v>
      </c>
      <c r="G23" s="40">
        <f t="shared" si="5"/>
        <v>0</v>
      </c>
      <c r="H23" s="40">
        <f t="shared" si="5"/>
        <v>0</v>
      </c>
      <c r="I23" s="40">
        <f t="shared" si="5"/>
        <v>0</v>
      </c>
      <c r="J23" s="40">
        <f t="shared" si="5"/>
        <v>0</v>
      </c>
      <c r="K23" s="40">
        <f t="shared" si="5"/>
        <v>0</v>
      </c>
      <c r="L23" s="40">
        <f t="shared" si="5"/>
        <v>0</v>
      </c>
      <c r="M23" s="40">
        <f t="shared" si="5"/>
        <v>0</v>
      </c>
      <c r="N23" s="40">
        <f t="shared" si="5"/>
        <v>0</v>
      </c>
      <c r="O23" s="40">
        <f t="shared" si="5"/>
        <v>0</v>
      </c>
      <c r="P23" s="41"/>
    </row>
    <row r="24" spans="1:16" ht="18.600000000000001" thickTop="1">
      <c r="B24" s="1104" t="s">
        <v>112</v>
      </c>
      <c r="C24" s="1105"/>
      <c r="D24" s="1105"/>
      <c r="E24" s="1105"/>
      <c r="F24" s="1105"/>
      <c r="G24" s="1105"/>
      <c r="H24" s="1105"/>
      <c r="I24" s="1105"/>
      <c r="J24" s="1105"/>
      <c r="K24" s="1105"/>
      <c r="L24" s="1105"/>
      <c r="M24" s="1105"/>
      <c r="N24" s="1105"/>
      <c r="O24" s="1105"/>
      <c r="P24" s="1105"/>
    </row>
    <row r="25" spans="1:16">
      <c r="B25" s="19" t="s">
        <v>113</v>
      </c>
    </row>
    <row r="26" spans="1:16">
      <c r="B26" s="19" t="s">
        <v>157</v>
      </c>
    </row>
    <row r="27" spans="1:16">
      <c r="C27" s="45">
        <f>C23-C7</f>
        <v>0</v>
      </c>
    </row>
  </sheetData>
  <mergeCells count="10">
    <mergeCell ref="B24:P24"/>
    <mergeCell ref="B1:P1"/>
    <mergeCell ref="P3:P6"/>
    <mergeCell ref="A3:B6"/>
    <mergeCell ref="C3:C6"/>
    <mergeCell ref="D3:O3"/>
    <mergeCell ref="D4:F4"/>
    <mergeCell ref="G4:I4"/>
    <mergeCell ref="J4:L4"/>
    <mergeCell ref="M4:O4"/>
  </mergeCells>
  <phoneticPr fontId="7" type="noConversion"/>
  <printOptions horizontalCentered="1"/>
  <pageMargins left="0.35433070866141736" right="0.35433070866141736" top="0.59055118110236227" bottom="0.39370078740157483" header="0.51181102362204722" footer="0.17716535433070868"/>
  <pageSetup paperSize="9" orientation="landscape" blackAndWhite="1" r:id="rId1"/>
  <headerFooter alignWithMargins="0"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2"/>
  <sheetViews>
    <sheetView view="pageBreakPreview" zoomScale="172" zoomScaleNormal="100" zoomScaleSheetLayoutView="172" workbookViewId="0">
      <selection activeCell="B15" sqref="B15:B25"/>
    </sheetView>
  </sheetViews>
  <sheetFormatPr defaultColWidth="9.109375" defaultRowHeight="21" customHeight="1"/>
  <cols>
    <col min="1" max="1" width="9.109375" style="1"/>
    <col min="2" max="2" width="8.33203125" style="1" customWidth="1"/>
    <col min="3" max="3" width="13.109375" style="1" customWidth="1"/>
    <col min="4" max="4" width="10" style="1" customWidth="1"/>
    <col min="5" max="5" width="10.6640625" style="1" customWidth="1"/>
    <col min="6" max="6" width="10.88671875" style="1" customWidth="1"/>
    <col min="7" max="8" width="10.6640625" style="1" customWidth="1"/>
    <col min="9" max="9" width="12.33203125" style="1" customWidth="1"/>
    <col min="10" max="16384" width="9.109375" style="1"/>
  </cols>
  <sheetData>
    <row r="1" spans="2:8" ht="21" customHeight="1">
      <c r="B1" s="1" t="s">
        <v>123</v>
      </c>
    </row>
    <row r="2" spans="2:8" ht="21" customHeight="1">
      <c r="G2" s="1123" t="s">
        <v>122</v>
      </c>
      <c r="H2" s="1123"/>
    </row>
    <row r="3" spans="2:8" ht="21" customHeight="1">
      <c r="B3" s="1125" t="s">
        <v>116</v>
      </c>
      <c r="C3" s="1125"/>
      <c r="D3" s="1124" t="s">
        <v>130</v>
      </c>
      <c r="E3" s="1124"/>
      <c r="F3" s="1124"/>
      <c r="G3" s="1124"/>
      <c r="H3" s="1124"/>
    </row>
    <row r="4" spans="2:8" ht="21" customHeight="1">
      <c r="B4" s="1125"/>
      <c r="C4" s="1125"/>
      <c r="D4" s="91" t="s">
        <v>117</v>
      </c>
      <c r="E4" s="91" t="s">
        <v>118</v>
      </c>
      <c r="F4" s="91" t="s">
        <v>119</v>
      </c>
      <c r="G4" s="91" t="s">
        <v>120</v>
      </c>
      <c r="H4" s="91" t="s">
        <v>121</v>
      </c>
    </row>
    <row r="5" spans="2:8" ht="21" customHeight="1">
      <c r="B5" s="92" t="s">
        <v>125</v>
      </c>
      <c r="C5" s="92"/>
      <c r="D5" s="119">
        <v>100</v>
      </c>
      <c r="E5" s="119">
        <v>35</v>
      </c>
      <c r="F5" s="119">
        <v>23</v>
      </c>
      <c r="G5" s="119">
        <v>23</v>
      </c>
      <c r="H5" s="119">
        <v>19</v>
      </c>
    </row>
    <row r="6" spans="2:8" ht="21" customHeight="1">
      <c r="B6" s="92" t="s">
        <v>126</v>
      </c>
      <c r="C6" s="92"/>
      <c r="D6" s="91">
        <v>96</v>
      </c>
      <c r="E6" s="91">
        <v>30</v>
      </c>
      <c r="F6" s="91">
        <v>22</v>
      </c>
      <c r="G6" s="91">
        <v>21</v>
      </c>
      <c r="H6" s="91">
        <v>23</v>
      </c>
    </row>
    <row r="8" spans="2:8" ht="21" customHeight="1">
      <c r="B8" s="93" t="s">
        <v>124</v>
      </c>
      <c r="C8" s="1" t="s">
        <v>142</v>
      </c>
    </row>
    <row r="9" spans="2:8" ht="21" customHeight="1">
      <c r="C9" s="1" t="s">
        <v>143</v>
      </c>
    </row>
    <row r="10" spans="2:8" ht="21" customHeight="1">
      <c r="C10" s="1" t="s">
        <v>131</v>
      </c>
    </row>
    <row r="11" spans="2:8" ht="21" customHeight="1">
      <c r="C11" s="1" t="s">
        <v>141</v>
      </c>
    </row>
    <row r="12" spans="2:8" ht="21" customHeight="1">
      <c r="C12" s="1" t="s">
        <v>140</v>
      </c>
    </row>
  </sheetData>
  <mergeCells count="3">
    <mergeCell ref="G2:H2"/>
    <mergeCell ref="D3:H3"/>
    <mergeCell ref="B3:C4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view="pageBreakPreview" zoomScale="154" zoomScaleNormal="148" zoomScaleSheetLayoutView="154" workbookViewId="0">
      <selection activeCell="B15" sqref="B15:B25"/>
    </sheetView>
  </sheetViews>
  <sheetFormatPr defaultRowHeight="13.2"/>
  <cols>
    <col min="2" max="2" width="8.33203125" customWidth="1"/>
    <col min="3" max="3" width="13.109375" customWidth="1"/>
    <col min="4" max="4" width="10" customWidth="1"/>
    <col min="5" max="5" width="10.6640625" customWidth="1"/>
    <col min="6" max="6" width="10.88671875" customWidth="1"/>
    <col min="7" max="8" width="10.6640625" customWidth="1"/>
    <col min="9" max="9" width="11" customWidth="1"/>
  </cols>
  <sheetData>
    <row r="1" spans="1:9" ht="21">
      <c r="A1" s="1"/>
      <c r="B1" s="1" t="s">
        <v>138</v>
      </c>
      <c r="C1" s="1"/>
      <c r="D1" s="1"/>
      <c r="E1" s="1"/>
      <c r="F1" s="1"/>
      <c r="G1" s="1"/>
      <c r="H1" s="1"/>
      <c r="I1" s="1"/>
    </row>
    <row r="2" spans="1:9" ht="21">
      <c r="A2" s="1"/>
      <c r="B2" s="1"/>
      <c r="C2" s="1"/>
      <c r="D2" s="1"/>
      <c r="E2" s="1"/>
      <c r="F2" s="1"/>
      <c r="G2" s="1123" t="s">
        <v>122</v>
      </c>
      <c r="H2" s="1123"/>
      <c r="I2" s="1"/>
    </row>
    <row r="3" spans="1:9" ht="21">
      <c r="A3" s="1"/>
      <c r="B3" s="1125" t="s">
        <v>116</v>
      </c>
      <c r="C3" s="1125"/>
      <c r="D3" s="1124" t="s">
        <v>130</v>
      </c>
      <c r="E3" s="1124"/>
      <c r="F3" s="1124"/>
      <c r="G3" s="1124"/>
      <c r="H3" s="1124"/>
      <c r="I3" s="1"/>
    </row>
    <row r="4" spans="1:9" ht="21">
      <c r="A4" s="1"/>
      <c r="B4" s="1125"/>
      <c r="C4" s="1125"/>
      <c r="D4" s="91" t="s">
        <v>117</v>
      </c>
      <c r="E4" s="91" t="s">
        <v>118</v>
      </c>
      <c r="F4" s="91" t="s">
        <v>119</v>
      </c>
      <c r="G4" s="91" t="s">
        <v>120</v>
      </c>
      <c r="H4" s="91" t="s">
        <v>121</v>
      </c>
      <c r="I4" s="1"/>
    </row>
    <row r="5" spans="1:9" ht="21">
      <c r="A5" s="1"/>
      <c r="B5" s="92" t="s">
        <v>139</v>
      </c>
      <c r="C5" s="92"/>
      <c r="D5" s="91">
        <v>96</v>
      </c>
      <c r="E5" s="91">
        <v>30</v>
      </c>
      <c r="F5" s="91">
        <v>22</v>
      </c>
      <c r="G5" s="91">
        <v>21</v>
      </c>
      <c r="H5" s="91">
        <v>23</v>
      </c>
      <c r="I5" s="1"/>
    </row>
    <row r="6" spans="1:9" ht="21">
      <c r="A6" s="1"/>
      <c r="B6" s="1"/>
      <c r="C6" s="1"/>
      <c r="D6" s="1"/>
      <c r="E6" s="1"/>
      <c r="F6" s="1"/>
      <c r="G6" s="1"/>
      <c r="H6" s="1"/>
      <c r="I6" s="1"/>
    </row>
    <row r="7" spans="1:9" ht="21">
      <c r="A7" s="1"/>
      <c r="B7" s="93" t="s">
        <v>124</v>
      </c>
      <c r="C7" s="1" t="s">
        <v>142</v>
      </c>
      <c r="D7" s="1"/>
      <c r="E7" s="1"/>
      <c r="F7" s="1"/>
      <c r="G7" s="1"/>
      <c r="H7" s="1"/>
      <c r="I7" s="1"/>
    </row>
    <row r="8" spans="1:9" ht="21">
      <c r="A8" s="1"/>
      <c r="B8" s="1"/>
      <c r="C8" s="1" t="s">
        <v>143</v>
      </c>
      <c r="D8" s="1"/>
      <c r="E8" s="1"/>
      <c r="F8" s="1"/>
      <c r="G8" s="1"/>
      <c r="H8" s="1"/>
      <c r="I8" s="1"/>
    </row>
    <row r="9" spans="1:9" ht="21">
      <c r="A9" s="1"/>
      <c r="B9" s="1"/>
      <c r="C9" s="1" t="s">
        <v>131</v>
      </c>
      <c r="D9" s="1"/>
      <c r="E9" s="1"/>
      <c r="F9" s="1"/>
      <c r="G9" s="1"/>
      <c r="H9" s="1"/>
      <c r="I9" s="1"/>
    </row>
    <row r="10" spans="1:9" ht="21">
      <c r="A10" s="1"/>
      <c r="B10" s="1"/>
      <c r="C10" s="1" t="s">
        <v>141</v>
      </c>
      <c r="D10" s="1"/>
      <c r="E10" s="1"/>
      <c r="F10" s="1"/>
      <c r="G10" s="1"/>
      <c r="H10" s="1"/>
      <c r="I10" s="1"/>
    </row>
    <row r="11" spans="1:9" ht="21">
      <c r="A11" s="1"/>
      <c r="B11" s="1"/>
      <c r="C11" s="1" t="s">
        <v>144</v>
      </c>
      <c r="D11" s="1"/>
      <c r="E11" s="1"/>
      <c r="F11" s="1"/>
      <c r="G11" s="1"/>
      <c r="H11" s="1"/>
      <c r="I11" s="1"/>
    </row>
  </sheetData>
  <mergeCells count="3">
    <mergeCell ref="G2:H2"/>
    <mergeCell ref="B3:C4"/>
    <mergeCell ref="D3:H3"/>
  </mergeCells>
  <printOptions horizontalCentered="1"/>
  <pageMargins left="0.35433070866141736" right="0.35433070866141736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T826"/>
  <sheetViews>
    <sheetView zoomScaleNormal="100" zoomScaleSheetLayoutView="112" workbookViewId="0">
      <pane xSplit="3" ySplit="7" topLeftCell="D178" activePane="bottomRight" state="frozen"/>
      <selection activeCell="B1" sqref="B1"/>
      <selection pane="topRight" activeCell="E1" sqref="E1"/>
      <selection pane="bottomLeft" activeCell="B8" sqref="B8"/>
      <selection pane="bottomRight" activeCell="A2" sqref="A2:Q2"/>
    </sheetView>
  </sheetViews>
  <sheetFormatPr defaultColWidth="9.109375" defaultRowHeight="21" customHeight="1"/>
  <cols>
    <col min="1" max="1" width="60" style="83" customWidth="1"/>
    <col min="2" max="3" width="9.33203125" style="83" customWidth="1"/>
    <col min="4" max="4" width="12.109375" style="83" customWidth="1"/>
    <col min="5" max="10" width="4.21875" style="83" customWidth="1"/>
    <col min="11" max="11" width="4.6640625" style="83" customWidth="1"/>
    <col min="12" max="13" width="5.109375" style="83" customWidth="1"/>
    <col min="14" max="16" width="4.6640625" style="83" customWidth="1"/>
    <col min="17" max="17" width="15.44140625" style="83" customWidth="1"/>
    <col min="18" max="18" width="8.44140625" style="83" customWidth="1"/>
    <col min="19" max="16384" width="9.109375" style="83"/>
  </cols>
  <sheetData>
    <row r="1" spans="1:18" ht="23.25" customHeight="1">
      <c r="A1" s="1127" t="s">
        <v>232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7"/>
      <c r="Q1" s="1127"/>
      <c r="R1" s="318"/>
    </row>
    <row r="2" spans="1:18" ht="23.25" customHeight="1">
      <c r="A2" s="1126" t="s">
        <v>170</v>
      </c>
      <c r="B2" s="1126"/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317"/>
    </row>
    <row r="3" spans="1:18" ht="21" customHeight="1">
      <c r="A3" s="1132" t="s">
        <v>200</v>
      </c>
      <c r="B3" s="161"/>
      <c r="C3" s="162"/>
      <c r="D3" s="162"/>
      <c r="E3" s="1128" t="s">
        <v>165</v>
      </c>
      <c r="F3" s="1129"/>
      <c r="G3" s="1129"/>
      <c r="H3" s="1129"/>
      <c r="I3" s="1129"/>
      <c r="J3" s="1129"/>
      <c r="K3" s="1129"/>
      <c r="L3" s="1129"/>
      <c r="M3" s="1129"/>
      <c r="N3" s="1129"/>
      <c r="O3" s="1129"/>
      <c r="P3" s="1130"/>
      <c r="Q3" s="161"/>
      <c r="R3" s="1"/>
    </row>
    <row r="4" spans="1:18" ht="21" customHeight="1">
      <c r="A4" s="1133"/>
      <c r="B4" s="163" t="s">
        <v>166</v>
      </c>
      <c r="C4" s="163" t="s">
        <v>2</v>
      </c>
      <c r="D4" s="163" t="s">
        <v>20</v>
      </c>
      <c r="E4" s="1131" t="s">
        <v>133</v>
      </c>
      <c r="F4" s="1131"/>
      <c r="G4" s="1131"/>
      <c r="H4" s="1128" t="s">
        <v>119</v>
      </c>
      <c r="I4" s="1129"/>
      <c r="J4" s="1130"/>
      <c r="K4" s="1128" t="s">
        <v>120</v>
      </c>
      <c r="L4" s="1129"/>
      <c r="M4" s="1130"/>
      <c r="N4" s="1131" t="s">
        <v>136</v>
      </c>
      <c r="O4" s="1131"/>
      <c r="P4" s="1131"/>
      <c r="Q4" s="164" t="s">
        <v>3</v>
      </c>
      <c r="R4" s="1"/>
    </row>
    <row r="5" spans="1:18" ht="21" customHeight="1">
      <c r="A5" s="1133"/>
      <c r="B5" s="165" t="s">
        <v>149</v>
      </c>
      <c r="C5" s="163" t="s">
        <v>18</v>
      </c>
      <c r="D5" s="166" t="s">
        <v>19</v>
      </c>
      <c r="E5" s="167" t="s">
        <v>4</v>
      </c>
      <c r="F5" s="161" t="s">
        <v>5</v>
      </c>
      <c r="G5" s="161" t="s">
        <v>6</v>
      </c>
      <c r="H5" s="161" t="s">
        <v>7</v>
      </c>
      <c r="I5" s="161" t="s">
        <v>8</v>
      </c>
      <c r="J5" s="161" t="s">
        <v>9</v>
      </c>
      <c r="K5" s="161" t="s">
        <v>176</v>
      </c>
      <c r="L5" s="161" t="s">
        <v>177</v>
      </c>
      <c r="M5" s="161" t="s">
        <v>178</v>
      </c>
      <c r="N5" s="233" t="s">
        <v>179</v>
      </c>
      <c r="O5" s="233" t="s">
        <v>180</v>
      </c>
      <c r="P5" s="233" t="s">
        <v>181</v>
      </c>
      <c r="Q5" s="164" t="s">
        <v>71</v>
      </c>
      <c r="R5" s="1"/>
    </row>
    <row r="6" spans="1:18" ht="21" customHeight="1">
      <c r="A6" s="193" t="s">
        <v>67</v>
      </c>
      <c r="B6" s="168" t="s">
        <v>68</v>
      </c>
      <c r="C6" s="168" t="s">
        <v>69</v>
      </c>
      <c r="D6" s="169" t="s">
        <v>70</v>
      </c>
      <c r="E6" s="170">
        <v>64</v>
      </c>
      <c r="F6" s="170">
        <v>64</v>
      </c>
      <c r="G6" s="170">
        <v>64</v>
      </c>
      <c r="H6" s="170">
        <v>65</v>
      </c>
      <c r="I6" s="170">
        <v>65</v>
      </c>
      <c r="J6" s="170">
        <v>65</v>
      </c>
      <c r="K6" s="170">
        <v>65</v>
      </c>
      <c r="L6" s="170">
        <v>65</v>
      </c>
      <c r="M6" s="170">
        <v>65</v>
      </c>
      <c r="N6" s="232">
        <v>65</v>
      </c>
      <c r="O6" s="232">
        <v>65</v>
      </c>
      <c r="P6" s="232">
        <v>65</v>
      </c>
      <c r="Q6" s="171"/>
      <c r="R6" s="1"/>
    </row>
    <row r="7" spans="1:18" ht="24.75" customHeight="1">
      <c r="A7" s="222" t="s">
        <v>59</v>
      </c>
      <c r="B7" s="223"/>
      <c r="C7" s="534">
        <f>C8+C46+C447+C454+C470+C480+C501+C505</f>
        <v>5250412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10"/>
    </row>
    <row r="8" spans="1:18" s="160" customFormat="1" ht="20.399999999999999" customHeight="1">
      <c r="A8" s="209" t="s">
        <v>216</v>
      </c>
      <c r="B8" s="384"/>
      <c r="C8" s="387">
        <f>C9</f>
        <v>95300</v>
      </c>
      <c r="D8" s="348"/>
      <c r="E8" s="348"/>
      <c r="F8" s="348"/>
      <c r="G8" s="348"/>
      <c r="H8" s="348"/>
      <c r="I8" s="348"/>
      <c r="J8" s="348"/>
      <c r="K8" s="385"/>
      <c r="L8" s="385"/>
      <c r="M8" s="385"/>
      <c r="N8" s="385"/>
      <c r="O8" s="385"/>
      <c r="P8" s="348"/>
      <c r="Q8" s="348"/>
    </row>
    <row r="9" spans="1:18" s="160" customFormat="1" ht="20.399999999999999" customHeight="1">
      <c r="A9" s="339" t="s">
        <v>217</v>
      </c>
      <c r="B9" s="388"/>
      <c r="C9" s="330">
        <f>C11+C40</f>
        <v>95300</v>
      </c>
      <c r="D9" s="211"/>
      <c r="E9" s="183"/>
      <c r="F9" s="183"/>
      <c r="G9" s="183"/>
      <c r="H9" s="183"/>
      <c r="I9" s="183"/>
      <c r="J9" s="183"/>
      <c r="K9" s="186"/>
      <c r="L9" s="186"/>
      <c r="M9" s="186"/>
      <c r="N9" s="186"/>
      <c r="O9" s="186"/>
      <c r="P9" s="183"/>
      <c r="Q9" s="183"/>
    </row>
    <row r="10" spans="1:18" s="160" customFormat="1" ht="20.399999999999999" customHeight="1">
      <c r="A10" s="341" t="s">
        <v>238</v>
      </c>
      <c r="B10" s="386"/>
      <c r="C10" s="342">
        <f>C11</f>
        <v>50000</v>
      </c>
      <c r="D10" s="211"/>
      <c r="E10" s="183"/>
      <c r="F10" s="183"/>
      <c r="G10" s="183"/>
      <c r="H10" s="183"/>
      <c r="I10" s="183"/>
      <c r="J10" s="183"/>
      <c r="K10" s="186"/>
      <c r="L10" s="186"/>
      <c r="M10" s="186"/>
      <c r="N10" s="186"/>
      <c r="O10" s="186"/>
      <c r="P10" s="183"/>
      <c r="Q10" s="183"/>
    </row>
    <row r="11" spans="1:18" s="160" customFormat="1" ht="20.399999999999999" customHeight="1">
      <c r="A11" s="383" t="s">
        <v>233</v>
      </c>
      <c r="B11" s="172" t="s">
        <v>237</v>
      </c>
      <c r="C11" s="200">
        <f>C13+C14+C16+C28</f>
        <v>50000</v>
      </c>
      <c r="D11" s="69"/>
      <c r="E11" s="69"/>
      <c r="F11" s="69"/>
      <c r="G11" s="69"/>
      <c r="H11" s="69"/>
      <c r="I11" s="69"/>
      <c r="J11" s="69"/>
      <c r="K11" s="186"/>
      <c r="L11" s="186"/>
      <c r="M11" s="186"/>
      <c r="N11" s="186"/>
      <c r="O11" s="186"/>
      <c r="P11" s="183"/>
      <c r="Q11" s="183" t="s">
        <v>530</v>
      </c>
    </row>
    <row r="12" spans="1:18" s="160" customFormat="1" ht="20.399999999999999" customHeight="1">
      <c r="A12" s="69" t="s">
        <v>218</v>
      </c>
      <c r="B12" s="175"/>
      <c r="C12" s="173"/>
      <c r="D12" s="176"/>
      <c r="E12" s="69"/>
      <c r="F12" s="69"/>
      <c r="G12" s="176"/>
      <c r="H12" s="176"/>
      <c r="I12" s="176"/>
      <c r="J12" s="176"/>
      <c r="K12" s="186"/>
      <c r="L12" s="186"/>
      <c r="M12" s="186"/>
      <c r="N12" s="186"/>
      <c r="O12" s="186"/>
      <c r="P12" s="183"/>
      <c r="Q12" s="183"/>
    </row>
    <row r="13" spans="1:18" s="160" customFormat="1" ht="20.399999999999999" customHeight="1">
      <c r="A13" s="69" t="s">
        <v>219</v>
      </c>
      <c r="B13" s="175" t="s">
        <v>235</v>
      </c>
      <c r="C13" s="173">
        <v>3000</v>
      </c>
      <c r="D13" s="176" t="s">
        <v>531</v>
      </c>
      <c r="E13" s="176"/>
      <c r="F13" s="176"/>
      <c r="G13" s="176"/>
      <c r="H13" s="176"/>
      <c r="I13" s="176"/>
      <c r="J13" s="176"/>
      <c r="K13" s="186"/>
      <c r="L13" s="186">
        <v>15</v>
      </c>
      <c r="M13" s="186"/>
      <c r="N13" s="186"/>
      <c r="O13" s="186"/>
      <c r="P13" s="183"/>
      <c r="Q13" s="183"/>
    </row>
    <row r="14" spans="1:18" s="160" customFormat="1" ht="20.399999999999999" customHeight="1">
      <c r="A14" s="69" t="s">
        <v>220</v>
      </c>
      <c r="B14" s="175" t="s">
        <v>236</v>
      </c>
      <c r="C14" s="173">
        <v>3000</v>
      </c>
      <c r="D14" s="176" t="s">
        <v>531</v>
      </c>
      <c r="E14" s="176"/>
      <c r="F14" s="176"/>
      <c r="G14" s="176"/>
      <c r="H14" s="176"/>
      <c r="I14" s="176">
        <v>15</v>
      </c>
      <c r="J14" s="176"/>
      <c r="K14" s="186"/>
      <c r="L14" s="186"/>
      <c r="M14" s="186"/>
      <c r="N14" s="186"/>
      <c r="O14" s="186"/>
      <c r="P14" s="183"/>
      <c r="Q14" s="183"/>
    </row>
    <row r="15" spans="1:18" s="160" customFormat="1" ht="20.399999999999999" customHeight="1">
      <c r="A15" s="69" t="s">
        <v>221</v>
      </c>
      <c r="B15" s="175"/>
      <c r="C15" s="173"/>
      <c r="D15" s="204"/>
      <c r="E15" s="176"/>
      <c r="F15" s="176"/>
      <c r="G15" s="176"/>
      <c r="H15" s="176"/>
      <c r="I15" s="176"/>
      <c r="J15" s="176"/>
      <c r="K15" s="186"/>
      <c r="L15" s="186"/>
      <c r="M15" s="186"/>
      <c r="N15" s="186"/>
      <c r="O15" s="186"/>
      <c r="P15" s="183"/>
      <c r="Q15" s="183"/>
    </row>
    <row r="16" spans="1:18" s="160" customFormat="1" ht="20.399999999999999" customHeight="1">
      <c r="A16" s="69" t="s">
        <v>234</v>
      </c>
      <c r="B16" s="175" t="s">
        <v>237</v>
      </c>
      <c r="C16" s="173">
        <v>22000</v>
      </c>
      <c r="D16" s="204" t="s">
        <v>364</v>
      </c>
      <c r="E16" s="69"/>
      <c r="F16" s="69"/>
      <c r="G16" s="176"/>
      <c r="H16" s="176"/>
      <c r="I16" s="176"/>
      <c r="J16" s="176"/>
      <c r="K16" s="186"/>
      <c r="L16" s="186"/>
      <c r="M16" s="186"/>
      <c r="N16" s="186"/>
      <c r="O16" s="186"/>
      <c r="P16" s="183"/>
      <c r="Q16" s="183" t="s">
        <v>530</v>
      </c>
    </row>
    <row r="17" spans="1:17" s="160" customFormat="1" ht="20.399999999999999" customHeight="1">
      <c r="A17" s="69"/>
      <c r="B17" s="175" t="s">
        <v>273</v>
      </c>
      <c r="C17" s="173">
        <v>2000</v>
      </c>
      <c r="D17" s="365" t="s">
        <v>532</v>
      </c>
      <c r="E17" s="69"/>
      <c r="F17" s="176"/>
      <c r="G17" s="176"/>
      <c r="H17" s="176">
        <v>10</v>
      </c>
      <c r="I17" s="176"/>
      <c r="J17" s="176"/>
      <c r="K17" s="186"/>
      <c r="L17" s="186"/>
      <c r="M17" s="186"/>
      <c r="N17" s="186"/>
      <c r="O17" s="186"/>
      <c r="P17" s="183"/>
      <c r="Q17" s="183"/>
    </row>
    <row r="18" spans="1:17" s="160" customFormat="1" ht="20.399999999999999" customHeight="1">
      <c r="A18" s="69"/>
      <c r="B18" s="175" t="s">
        <v>273</v>
      </c>
      <c r="C18" s="173">
        <v>2000</v>
      </c>
      <c r="D18" s="365" t="s">
        <v>533</v>
      </c>
      <c r="E18" s="69"/>
      <c r="F18" s="176"/>
      <c r="G18" s="176"/>
      <c r="H18" s="176">
        <v>10</v>
      </c>
      <c r="I18" s="176"/>
      <c r="J18" s="176"/>
      <c r="K18" s="186"/>
      <c r="L18" s="186"/>
      <c r="M18" s="186"/>
      <c r="N18" s="186"/>
      <c r="O18" s="186"/>
      <c r="P18" s="183"/>
      <c r="Q18" s="183"/>
    </row>
    <row r="19" spans="1:17" s="160" customFormat="1" ht="20.399999999999999" customHeight="1">
      <c r="A19" s="69"/>
      <c r="B19" s="175" t="s">
        <v>273</v>
      </c>
      <c r="C19" s="173">
        <v>2000</v>
      </c>
      <c r="D19" s="365" t="s">
        <v>534</v>
      </c>
      <c r="E19" s="69"/>
      <c r="F19" s="176"/>
      <c r="G19" s="176"/>
      <c r="H19" s="176">
        <v>10</v>
      </c>
      <c r="I19" s="176"/>
      <c r="J19" s="176"/>
      <c r="K19" s="186"/>
      <c r="L19" s="186"/>
      <c r="M19" s="186"/>
      <c r="N19" s="186"/>
      <c r="O19" s="186"/>
      <c r="P19" s="183"/>
      <c r="Q19" s="183"/>
    </row>
    <row r="20" spans="1:17" s="160" customFormat="1" ht="20.399999999999999" customHeight="1">
      <c r="A20" s="69"/>
      <c r="B20" s="175" t="s">
        <v>273</v>
      </c>
      <c r="C20" s="173">
        <v>2000</v>
      </c>
      <c r="D20" s="365" t="s">
        <v>535</v>
      </c>
      <c r="E20" s="69"/>
      <c r="F20" s="176"/>
      <c r="G20" s="176"/>
      <c r="H20" s="176">
        <v>10</v>
      </c>
      <c r="I20" s="176"/>
      <c r="J20" s="176"/>
      <c r="K20" s="186"/>
      <c r="L20" s="186"/>
      <c r="M20" s="186"/>
      <c r="N20" s="186"/>
      <c r="O20" s="186"/>
      <c r="P20" s="183"/>
      <c r="Q20" s="183"/>
    </row>
    <row r="21" spans="1:17" s="160" customFormat="1" ht="20.399999999999999" customHeight="1">
      <c r="A21" s="69"/>
      <c r="B21" s="175" t="s">
        <v>273</v>
      </c>
      <c r="C21" s="173">
        <v>2000</v>
      </c>
      <c r="D21" s="365" t="s">
        <v>536</v>
      </c>
      <c r="E21" s="69"/>
      <c r="F21" s="176"/>
      <c r="G21" s="176"/>
      <c r="H21" s="176">
        <v>10</v>
      </c>
      <c r="I21" s="176"/>
      <c r="J21" s="176"/>
      <c r="K21" s="186"/>
      <c r="L21" s="186"/>
      <c r="M21" s="186"/>
      <c r="N21" s="186"/>
      <c r="O21" s="186"/>
      <c r="P21" s="183"/>
      <c r="Q21" s="183"/>
    </row>
    <row r="22" spans="1:17" s="160" customFormat="1" ht="20.399999999999999" customHeight="1">
      <c r="A22" s="69"/>
      <c r="B22" s="175" t="s">
        <v>273</v>
      </c>
      <c r="C22" s="173">
        <v>2000</v>
      </c>
      <c r="D22" s="365" t="s">
        <v>537</v>
      </c>
      <c r="E22" s="69"/>
      <c r="F22" s="176"/>
      <c r="G22" s="176"/>
      <c r="H22" s="176">
        <v>10</v>
      </c>
      <c r="I22" s="176"/>
      <c r="J22" s="176"/>
      <c r="K22" s="186"/>
      <c r="L22" s="186"/>
      <c r="M22" s="186"/>
      <c r="N22" s="186"/>
      <c r="O22" s="186"/>
      <c r="P22" s="183"/>
      <c r="Q22" s="183"/>
    </row>
    <row r="23" spans="1:17" s="160" customFormat="1" ht="20.399999999999999" customHeight="1">
      <c r="A23" s="69"/>
      <c r="B23" s="175" t="s">
        <v>273</v>
      </c>
      <c r="C23" s="173">
        <v>2000</v>
      </c>
      <c r="D23" s="365" t="s">
        <v>538</v>
      </c>
      <c r="E23" s="69"/>
      <c r="F23" s="176"/>
      <c r="G23" s="176"/>
      <c r="H23" s="176">
        <v>10</v>
      </c>
      <c r="I23" s="176"/>
      <c r="J23" s="176"/>
      <c r="K23" s="186"/>
      <c r="L23" s="186"/>
      <c r="M23" s="186"/>
      <c r="N23" s="186"/>
      <c r="O23" s="186"/>
      <c r="P23" s="183"/>
      <c r="Q23" s="183"/>
    </row>
    <row r="24" spans="1:17" s="160" customFormat="1" ht="20.399999999999999" customHeight="1">
      <c r="A24" s="69"/>
      <c r="B24" s="175" t="s">
        <v>273</v>
      </c>
      <c r="C24" s="173">
        <v>2000</v>
      </c>
      <c r="D24" s="365" t="s">
        <v>539</v>
      </c>
      <c r="E24" s="69"/>
      <c r="F24" s="176"/>
      <c r="G24" s="176"/>
      <c r="H24" s="176">
        <v>10</v>
      </c>
      <c r="I24" s="176"/>
      <c r="J24" s="176"/>
      <c r="K24" s="186"/>
      <c r="L24" s="186"/>
      <c r="M24" s="186"/>
      <c r="N24" s="186"/>
      <c r="O24" s="186"/>
      <c r="P24" s="183"/>
      <c r="Q24" s="183"/>
    </row>
    <row r="25" spans="1:17" s="160" customFormat="1" ht="20.399999999999999" customHeight="1">
      <c r="A25" s="69"/>
      <c r="B25" s="175" t="s">
        <v>273</v>
      </c>
      <c r="C25" s="173">
        <v>2000</v>
      </c>
      <c r="D25" s="365" t="s">
        <v>540</v>
      </c>
      <c r="E25" s="69"/>
      <c r="F25" s="176"/>
      <c r="G25" s="176"/>
      <c r="H25" s="176">
        <v>10</v>
      </c>
      <c r="I25" s="176"/>
      <c r="J25" s="176"/>
      <c r="K25" s="186"/>
      <c r="L25" s="186"/>
      <c r="M25" s="186"/>
      <c r="N25" s="186"/>
      <c r="O25" s="186"/>
      <c r="P25" s="183"/>
      <c r="Q25" s="183"/>
    </row>
    <row r="26" spans="1:17" s="160" customFormat="1" ht="20.399999999999999" customHeight="1">
      <c r="A26" s="69"/>
      <c r="B26" s="175" t="s">
        <v>273</v>
      </c>
      <c r="C26" s="173">
        <v>2000</v>
      </c>
      <c r="D26" s="365" t="s">
        <v>541</v>
      </c>
      <c r="E26" s="69"/>
      <c r="F26" s="176"/>
      <c r="G26" s="176"/>
      <c r="H26" s="176">
        <v>10</v>
      </c>
      <c r="I26" s="176"/>
      <c r="J26" s="176"/>
      <c r="K26" s="186"/>
      <c r="L26" s="186"/>
      <c r="M26" s="186"/>
      <c r="N26" s="186"/>
      <c r="O26" s="186"/>
      <c r="P26" s="183"/>
      <c r="Q26" s="183"/>
    </row>
    <row r="27" spans="1:17" s="160" customFormat="1" ht="20.399999999999999" customHeight="1">
      <c r="A27" s="69"/>
      <c r="B27" s="175" t="s">
        <v>273</v>
      </c>
      <c r="C27" s="173">
        <v>2000</v>
      </c>
      <c r="D27" s="365" t="s">
        <v>542</v>
      </c>
      <c r="E27" s="69"/>
      <c r="F27" s="176"/>
      <c r="G27" s="176"/>
      <c r="H27" s="176">
        <v>10</v>
      </c>
      <c r="I27" s="176"/>
      <c r="J27" s="176"/>
      <c r="K27" s="186"/>
      <c r="L27" s="186"/>
      <c r="M27" s="186"/>
      <c r="N27" s="186"/>
      <c r="O27" s="186"/>
      <c r="P27" s="183"/>
      <c r="Q27" s="183"/>
    </row>
    <row r="28" spans="1:17" s="160" customFormat="1" ht="20.399999999999999" customHeight="1">
      <c r="A28" s="69" t="s">
        <v>222</v>
      </c>
      <c r="B28" s="175" t="s">
        <v>237</v>
      </c>
      <c r="C28" s="210">
        <v>22000</v>
      </c>
      <c r="D28" s="204"/>
      <c r="E28" s="176"/>
      <c r="F28" s="176"/>
      <c r="G28" s="176"/>
      <c r="H28" s="176"/>
      <c r="I28" s="176"/>
      <c r="J28" s="176"/>
      <c r="K28" s="186"/>
      <c r="L28" s="186"/>
      <c r="M28" s="186"/>
      <c r="N28" s="186"/>
      <c r="O28" s="186"/>
      <c r="P28" s="183"/>
      <c r="Q28" s="183" t="s">
        <v>530</v>
      </c>
    </row>
    <row r="29" spans="1:17" s="160" customFormat="1" ht="20.399999999999999" customHeight="1">
      <c r="A29" s="69"/>
      <c r="B29" s="175" t="s">
        <v>273</v>
      </c>
      <c r="C29" s="173">
        <v>2000</v>
      </c>
      <c r="D29" s="365" t="s">
        <v>532</v>
      </c>
      <c r="E29" s="69"/>
      <c r="F29" s="69"/>
      <c r="G29" s="176"/>
      <c r="H29" s="176"/>
      <c r="I29" s="176">
        <v>10</v>
      </c>
      <c r="J29" s="176"/>
      <c r="K29" s="186"/>
      <c r="L29" s="186"/>
      <c r="M29" s="186"/>
      <c r="N29" s="186"/>
      <c r="O29" s="186"/>
      <c r="P29" s="183"/>
      <c r="Q29" s="183"/>
    </row>
    <row r="30" spans="1:17" s="160" customFormat="1" ht="20.399999999999999" customHeight="1">
      <c r="A30" s="201"/>
      <c r="B30" s="219" t="s">
        <v>273</v>
      </c>
      <c r="C30" s="208">
        <v>2000</v>
      </c>
      <c r="D30" s="871" t="s">
        <v>533</v>
      </c>
      <c r="E30" s="201"/>
      <c r="F30" s="201"/>
      <c r="G30" s="221"/>
      <c r="H30" s="221"/>
      <c r="I30" s="221">
        <v>10</v>
      </c>
      <c r="J30" s="221"/>
      <c r="K30" s="221"/>
      <c r="L30" s="221"/>
      <c r="M30" s="221"/>
      <c r="N30" s="221"/>
      <c r="O30" s="221"/>
      <c r="P30" s="201"/>
      <c r="Q30" s="201"/>
    </row>
    <row r="31" spans="1:17" s="160" customFormat="1" ht="20.399999999999999" customHeight="1">
      <c r="A31" s="183"/>
      <c r="B31" s="319" t="s">
        <v>273</v>
      </c>
      <c r="C31" s="320">
        <v>2000</v>
      </c>
      <c r="D31" s="787" t="s">
        <v>534</v>
      </c>
      <c r="E31" s="183"/>
      <c r="F31" s="183"/>
      <c r="G31" s="186"/>
      <c r="H31" s="186"/>
      <c r="I31" s="186">
        <v>10</v>
      </c>
      <c r="J31" s="186"/>
      <c r="K31" s="186"/>
      <c r="L31" s="186"/>
      <c r="M31" s="186"/>
      <c r="N31" s="186"/>
      <c r="O31" s="186"/>
      <c r="P31" s="183"/>
      <c r="Q31" s="183"/>
    </row>
    <row r="32" spans="1:17" s="160" customFormat="1" ht="20.399999999999999" customHeight="1">
      <c r="A32" s="69"/>
      <c r="B32" s="175" t="s">
        <v>273</v>
      </c>
      <c r="C32" s="173">
        <v>2000</v>
      </c>
      <c r="D32" s="365" t="s">
        <v>535</v>
      </c>
      <c r="E32" s="69"/>
      <c r="F32" s="69"/>
      <c r="G32" s="176"/>
      <c r="H32" s="176"/>
      <c r="I32" s="176">
        <v>10</v>
      </c>
      <c r="J32" s="176"/>
      <c r="K32" s="186"/>
      <c r="L32" s="186"/>
      <c r="M32" s="186"/>
      <c r="N32" s="186"/>
      <c r="O32" s="186"/>
      <c r="P32" s="183"/>
      <c r="Q32" s="183"/>
    </row>
    <row r="33" spans="1:17" s="160" customFormat="1" ht="20.399999999999999" customHeight="1">
      <c r="A33" s="69"/>
      <c r="B33" s="175" t="s">
        <v>273</v>
      </c>
      <c r="C33" s="173">
        <v>2000</v>
      </c>
      <c r="D33" s="365" t="s">
        <v>536</v>
      </c>
      <c r="E33" s="69"/>
      <c r="F33" s="69"/>
      <c r="G33" s="176"/>
      <c r="H33" s="176"/>
      <c r="I33" s="176">
        <v>10</v>
      </c>
      <c r="J33" s="176"/>
      <c r="K33" s="186"/>
      <c r="L33" s="186"/>
      <c r="M33" s="186"/>
      <c r="N33" s="186"/>
      <c r="O33" s="186"/>
      <c r="P33" s="183"/>
      <c r="Q33" s="183"/>
    </row>
    <row r="34" spans="1:17" s="160" customFormat="1" ht="20.399999999999999" customHeight="1">
      <c r="A34" s="69"/>
      <c r="B34" s="175" t="s">
        <v>273</v>
      </c>
      <c r="C34" s="173">
        <v>2000</v>
      </c>
      <c r="D34" s="365" t="s">
        <v>537</v>
      </c>
      <c r="E34" s="69"/>
      <c r="F34" s="69"/>
      <c r="G34" s="176"/>
      <c r="H34" s="176"/>
      <c r="I34" s="176">
        <v>10</v>
      </c>
      <c r="J34" s="176"/>
      <c r="K34" s="186"/>
      <c r="L34" s="186"/>
      <c r="M34" s="186"/>
      <c r="N34" s="186"/>
      <c r="O34" s="186"/>
      <c r="P34" s="183"/>
      <c r="Q34" s="183"/>
    </row>
    <row r="35" spans="1:17" s="160" customFormat="1" ht="20.399999999999999" customHeight="1">
      <c r="A35" s="69"/>
      <c r="B35" s="175" t="s">
        <v>273</v>
      </c>
      <c r="C35" s="173">
        <v>2000</v>
      </c>
      <c r="D35" s="365" t="s">
        <v>538</v>
      </c>
      <c r="E35" s="69"/>
      <c r="F35" s="69"/>
      <c r="G35" s="176"/>
      <c r="H35" s="176"/>
      <c r="I35" s="176">
        <v>10</v>
      </c>
      <c r="J35" s="176"/>
      <c r="K35" s="186"/>
      <c r="L35" s="186"/>
      <c r="M35" s="186"/>
      <c r="N35" s="186"/>
      <c r="O35" s="186"/>
      <c r="P35" s="183"/>
      <c r="Q35" s="183"/>
    </row>
    <row r="36" spans="1:17" s="160" customFormat="1" ht="20.399999999999999" customHeight="1">
      <c r="A36" s="69"/>
      <c r="B36" s="175" t="s">
        <v>273</v>
      </c>
      <c r="C36" s="173">
        <v>2000</v>
      </c>
      <c r="D36" s="365" t="s">
        <v>539</v>
      </c>
      <c r="E36" s="69"/>
      <c r="F36" s="69"/>
      <c r="G36" s="176"/>
      <c r="H36" s="176"/>
      <c r="I36" s="176">
        <v>10</v>
      </c>
      <c r="J36" s="176"/>
      <c r="K36" s="186"/>
      <c r="L36" s="186"/>
      <c r="M36" s="186"/>
      <c r="N36" s="186"/>
      <c r="O36" s="186"/>
      <c r="P36" s="183"/>
      <c r="Q36" s="183"/>
    </row>
    <row r="37" spans="1:17" s="160" customFormat="1" ht="20.399999999999999" customHeight="1">
      <c r="A37" s="69"/>
      <c r="B37" s="175" t="s">
        <v>273</v>
      </c>
      <c r="C37" s="173">
        <v>2000</v>
      </c>
      <c r="D37" s="365" t="s">
        <v>540</v>
      </c>
      <c r="E37" s="69"/>
      <c r="F37" s="69"/>
      <c r="G37" s="176"/>
      <c r="H37" s="176"/>
      <c r="I37" s="176">
        <v>10</v>
      </c>
      <c r="J37" s="176"/>
      <c r="K37" s="186"/>
      <c r="L37" s="186"/>
      <c r="M37" s="186"/>
      <c r="N37" s="186"/>
      <c r="O37" s="186"/>
      <c r="P37" s="183"/>
      <c r="Q37" s="183"/>
    </row>
    <row r="38" spans="1:17" s="160" customFormat="1" ht="20.399999999999999" customHeight="1">
      <c r="A38" s="69"/>
      <c r="B38" s="175" t="s">
        <v>273</v>
      </c>
      <c r="C38" s="173">
        <v>2000</v>
      </c>
      <c r="D38" s="365" t="s">
        <v>541</v>
      </c>
      <c r="E38" s="69"/>
      <c r="F38" s="69"/>
      <c r="G38" s="176"/>
      <c r="H38" s="176"/>
      <c r="I38" s="176">
        <v>10</v>
      </c>
      <c r="J38" s="176"/>
      <c r="K38" s="186"/>
      <c r="L38" s="186"/>
      <c r="M38" s="186"/>
      <c r="N38" s="186"/>
      <c r="O38" s="186"/>
      <c r="P38" s="183"/>
      <c r="Q38" s="183"/>
    </row>
    <row r="39" spans="1:17" s="160" customFormat="1" ht="20.399999999999999" customHeight="1">
      <c r="A39" s="69"/>
      <c r="B39" s="175" t="s">
        <v>273</v>
      </c>
      <c r="C39" s="173">
        <v>2000</v>
      </c>
      <c r="D39" s="365" t="s">
        <v>542</v>
      </c>
      <c r="E39" s="69"/>
      <c r="F39" s="69"/>
      <c r="G39" s="176"/>
      <c r="H39" s="176"/>
      <c r="I39" s="176">
        <v>10</v>
      </c>
      <c r="J39" s="176"/>
      <c r="K39" s="186"/>
      <c r="L39" s="186"/>
      <c r="M39" s="186"/>
      <c r="N39" s="186"/>
      <c r="O39" s="186"/>
      <c r="P39" s="183"/>
      <c r="Q39" s="183"/>
    </row>
    <row r="40" spans="1:17" s="160" customFormat="1" ht="20.399999999999999" customHeight="1">
      <c r="A40" s="341" t="s">
        <v>239</v>
      </c>
      <c r="B40" s="496"/>
      <c r="C40" s="497">
        <f>C43+C45</f>
        <v>45300</v>
      </c>
      <c r="D40" s="183"/>
      <c r="E40" s="183"/>
      <c r="F40" s="183"/>
      <c r="G40" s="183"/>
      <c r="H40" s="183"/>
      <c r="I40" s="183"/>
      <c r="J40" s="183"/>
      <c r="K40" s="186"/>
      <c r="L40" s="186"/>
      <c r="M40" s="186"/>
      <c r="N40" s="186"/>
      <c r="O40" s="186"/>
      <c r="P40" s="183"/>
      <c r="Q40" s="362"/>
    </row>
    <row r="41" spans="1:17" s="160" customFormat="1" ht="20.399999999999999" customHeight="1">
      <c r="A41" s="383" t="s">
        <v>288</v>
      </c>
      <c r="B41" s="498"/>
      <c r="C41" s="499"/>
      <c r="D41" s="183"/>
      <c r="E41" s="183"/>
      <c r="F41" s="183"/>
      <c r="G41" s="183"/>
      <c r="H41" s="183"/>
      <c r="I41" s="183"/>
      <c r="J41" s="183"/>
      <c r="K41" s="186"/>
      <c r="L41" s="186"/>
      <c r="M41" s="186"/>
      <c r="N41" s="186"/>
      <c r="O41" s="186"/>
      <c r="P41" s="183"/>
      <c r="Q41" s="362"/>
    </row>
    <row r="42" spans="1:17" s="160" customFormat="1" ht="20.399999999999999" customHeight="1">
      <c r="A42" s="69" t="s">
        <v>240</v>
      </c>
      <c r="B42" s="175"/>
      <c r="C42" s="173"/>
      <c r="D42" s="176"/>
      <c r="E42" s="69"/>
      <c r="F42" s="69"/>
      <c r="G42" s="176"/>
      <c r="H42" s="176"/>
      <c r="I42" s="176"/>
      <c r="J42" s="176"/>
      <c r="K42" s="186"/>
      <c r="L42" s="186"/>
      <c r="M42" s="186"/>
      <c r="N42" s="186"/>
      <c r="O42" s="186"/>
      <c r="P42" s="183"/>
      <c r="Q42" s="183"/>
    </row>
    <row r="43" spans="1:17" s="160" customFormat="1" ht="20.399999999999999" customHeight="1">
      <c r="A43" s="275" t="s">
        <v>508</v>
      </c>
      <c r="B43" s="175" t="s">
        <v>244</v>
      </c>
      <c r="C43" s="173">
        <v>33300</v>
      </c>
      <c r="D43" s="204" t="s">
        <v>531</v>
      </c>
      <c r="E43" s="176"/>
      <c r="F43" s="176">
        <v>30</v>
      </c>
      <c r="G43" s="176"/>
      <c r="H43" s="176"/>
      <c r="I43" s="176"/>
      <c r="J43" s="176">
        <v>30</v>
      </c>
      <c r="K43" s="176"/>
      <c r="L43" s="176"/>
      <c r="M43" s="176"/>
      <c r="N43" s="176"/>
      <c r="O43" s="176">
        <v>30</v>
      </c>
      <c r="P43" s="69"/>
      <c r="Q43" s="587" t="s">
        <v>543</v>
      </c>
    </row>
    <row r="44" spans="1:17" s="160" customFormat="1" ht="20.399999999999999" customHeight="1">
      <c r="A44" s="183" t="s">
        <v>241</v>
      </c>
      <c r="B44" s="319"/>
      <c r="C44" s="320"/>
      <c r="D44" s="186"/>
      <c r="E44" s="183"/>
      <c r="F44" s="183"/>
      <c r="G44" s="186"/>
      <c r="H44" s="186"/>
      <c r="I44" s="186"/>
      <c r="J44" s="186"/>
      <c r="K44" s="186"/>
      <c r="L44" s="186"/>
      <c r="M44" s="186"/>
      <c r="N44" s="186"/>
      <c r="O44" s="186"/>
      <c r="P44" s="183"/>
      <c r="Q44" s="183"/>
    </row>
    <row r="45" spans="1:17" s="160" customFormat="1" ht="19.8" customHeight="1" thickBot="1">
      <c r="A45" s="429" t="s">
        <v>242</v>
      </c>
      <c r="B45" s="219" t="s">
        <v>243</v>
      </c>
      <c r="C45" s="208">
        <v>12000</v>
      </c>
      <c r="D45" s="220"/>
      <c r="E45" s="221"/>
      <c r="F45" s="221"/>
      <c r="G45" s="221"/>
      <c r="H45" s="221"/>
      <c r="I45" s="221"/>
      <c r="J45" s="221"/>
      <c r="K45" s="186"/>
      <c r="L45" s="186"/>
      <c r="M45" s="186"/>
      <c r="N45" s="186">
        <v>1</v>
      </c>
      <c r="O45" s="186"/>
      <c r="P45" s="183"/>
      <c r="Q45" s="183" t="s">
        <v>544</v>
      </c>
    </row>
    <row r="46" spans="1:17" s="160" customFormat="1" ht="22.8" customHeight="1">
      <c r="A46" s="225" t="s">
        <v>182</v>
      </c>
      <c r="B46" s="226"/>
      <c r="C46" s="227">
        <f>C47+C53+C180+C199+C207+C214+C229+C298+C355+C368+C374+C390+C397</f>
        <v>3517112</v>
      </c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</row>
    <row r="47" spans="1:17" s="160" customFormat="1" ht="21" customHeight="1">
      <c r="A47" s="339" t="s">
        <v>245</v>
      </c>
      <c r="B47" s="390"/>
      <c r="C47" s="391">
        <f>C48</f>
        <v>33200</v>
      </c>
      <c r="D47" s="349"/>
      <c r="E47" s="349"/>
      <c r="F47" s="349"/>
      <c r="G47" s="349"/>
      <c r="H47" s="349"/>
      <c r="I47" s="349"/>
      <c r="J47" s="349"/>
      <c r="K47" s="186"/>
      <c r="L47" s="186"/>
      <c r="M47" s="186"/>
      <c r="N47" s="186"/>
      <c r="O47" s="186"/>
      <c r="P47" s="186"/>
      <c r="Q47" s="268" t="s">
        <v>596</v>
      </c>
    </row>
    <row r="48" spans="1:17" s="160" customFormat="1" ht="21" customHeight="1">
      <c r="A48" s="255" t="s">
        <v>225</v>
      </c>
      <c r="B48" s="187"/>
      <c r="C48" s="256">
        <f>C50</f>
        <v>33200</v>
      </c>
      <c r="D48" s="196"/>
      <c r="E48" s="196"/>
      <c r="F48" s="196"/>
      <c r="G48" s="196"/>
      <c r="H48" s="196"/>
      <c r="I48" s="196"/>
      <c r="J48" s="196"/>
      <c r="K48" s="186"/>
      <c r="L48" s="186"/>
      <c r="M48" s="186"/>
      <c r="N48" s="186"/>
      <c r="O48" s="186"/>
      <c r="P48" s="186"/>
      <c r="Q48" s="393"/>
    </row>
    <row r="49" spans="1:17" s="160" customFormat="1" ht="19.8" customHeight="1">
      <c r="A49" s="69" t="s">
        <v>226</v>
      </c>
      <c r="B49" s="189"/>
      <c r="C49" s="177"/>
      <c r="D49" s="196"/>
      <c r="E49" s="196"/>
      <c r="F49" s="196"/>
      <c r="G49" s="196"/>
      <c r="H49" s="196"/>
      <c r="I49" s="196"/>
      <c r="J49" s="196"/>
      <c r="K49" s="186"/>
      <c r="L49" s="186"/>
      <c r="M49" s="186"/>
      <c r="N49" s="186"/>
      <c r="O49" s="186"/>
      <c r="P49" s="186"/>
      <c r="Q49" s="274"/>
    </row>
    <row r="50" spans="1:17" s="160" customFormat="1" ht="19.8" customHeight="1">
      <c r="A50" s="191" t="s">
        <v>246</v>
      </c>
      <c r="B50" s="192" t="s">
        <v>227</v>
      </c>
      <c r="C50" s="179">
        <v>33200</v>
      </c>
      <c r="D50" s="196" t="s">
        <v>531</v>
      </c>
      <c r="E50" s="196"/>
      <c r="F50" s="196"/>
      <c r="G50" s="196"/>
      <c r="H50" s="196"/>
      <c r="I50" s="196"/>
      <c r="J50" s="196"/>
      <c r="K50" s="186"/>
      <c r="L50" s="186"/>
      <c r="M50" s="186"/>
      <c r="N50" s="186"/>
      <c r="O50" s="186"/>
      <c r="P50" s="186"/>
      <c r="Q50" s="274"/>
    </row>
    <row r="51" spans="1:17" s="160" customFormat="1" ht="19.95" customHeight="1">
      <c r="A51" s="191" t="s">
        <v>599</v>
      </c>
      <c r="B51" s="192"/>
      <c r="C51" s="179"/>
      <c r="D51" s="365"/>
      <c r="E51" s="196"/>
      <c r="F51" s="196"/>
      <c r="G51" s="360">
        <v>50</v>
      </c>
      <c r="H51" s="196"/>
      <c r="I51" s="196"/>
      <c r="J51" s="196"/>
      <c r="K51" s="176"/>
      <c r="L51" s="176"/>
      <c r="M51" s="176"/>
      <c r="N51" s="176"/>
      <c r="O51" s="176"/>
      <c r="P51" s="176"/>
      <c r="Q51" s="268"/>
    </row>
    <row r="52" spans="1:17" s="160" customFormat="1" ht="19.95" customHeight="1">
      <c r="A52" s="191" t="s">
        <v>597</v>
      </c>
      <c r="B52" s="192" t="s">
        <v>598</v>
      </c>
      <c r="C52" s="179">
        <v>2000</v>
      </c>
      <c r="D52" s="365" t="s">
        <v>531</v>
      </c>
      <c r="E52" s="196"/>
      <c r="F52" s="196"/>
      <c r="G52" s="196"/>
      <c r="H52" s="196">
        <v>2</v>
      </c>
      <c r="I52" s="196"/>
      <c r="J52" s="196"/>
      <c r="K52" s="176"/>
      <c r="L52" s="176"/>
      <c r="M52" s="176"/>
      <c r="N52" s="176"/>
      <c r="O52" s="176"/>
      <c r="P52" s="176"/>
      <c r="Q52" s="268"/>
    </row>
    <row r="53" spans="1:17" s="160" customFormat="1" ht="21" customHeight="1">
      <c r="A53" s="195" t="s">
        <v>247</v>
      </c>
      <c r="B53" s="205"/>
      <c r="C53" s="194">
        <f>C54</f>
        <v>511632</v>
      </c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640" t="s">
        <v>600</v>
      </c>
    </row>
    <row r="54" spans="1:17" s="160" customFormat="1" ht="21" customHeight="1">
      <c r="A54" s="188" t="s">
        <v>253</v>
      </c>
      <c r="B54" s="206"/>
      <c r="C54" s="190">
        <f>C56+C97+C138</f>
        <v>511632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316"/>
    </row>
    <row r="55" spans="1:17" s="160" customFormat="1" ht="21" customHeight="1">
      <c r="A55" s="69" t="s">
        <v>183</v>
      </c>
      <c r="B55" s="172"/>
      <c r="C55" s="200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s="160" customFormat="1" ht="21" customHeight="1">
      <c r="A56" s="201" t="s">
        <v>203</v>
      </c>
      <c r="B56" s="557" t="s">
        <v>250</v>
      </c>
      <c r="C56" s="203">
        <v>121600</v>
      </c>
      <c r="D56" s="389"/>
      <c r="E56" s="389"/>
      <c r="F56" s="389"/>
      <c r="G56" s="389"/>
      <c r="H56" s="389"/>
      <c r="I56" s="389"/>
      <c r="J56" s="389"/>
      <c r="K56" s="201"/>
      <c r="L56" s="201"/>
      <c r="M56" s="201"/>
      <c r="N56" s="201"/>
      <c r="O56" s="201"/>
      <c r="P56" s="201"/>
      <c r="Q56" s="201"/>
    </row>
    <row r="57" spans="1:17" s="160" customFormat="1" ht="21" customHeight="1">
      <c r="A57" s="971" t="s">
        <v>601</v>
      </c>
      <c r="B57" s="972" t="s">
        <v>236</v>
      </c>
      <c r="C57" s="320">
        <v>6000</v>
      </c>
      <c r="D57" s="229" t="s">
        <v>534</v>
      </c>
      <c r="E57" s="349"/>
      <c r="F57" s="1012">
        <v>15</v>
      </c>
      <c r="G57" s="349"/>
      <c r="H57" s="349"/>
      <c r="I57" s="349"/>
      <c r="J57" s="349"/>
      <c r="K57" s="183"/>
      <c r="L57" s="183"/>
      <c r="M57" s="183"/>
      <c r="N57" s="183"/>
      <c r="O57" s="183"/>
      <c r="P57" s="183"/>
      <c r="Q57" s="183"/>
    </row>
    <row r="58" spans="1:17" s="160" customFormat="1" ht="21" customHeight="1">
      <c r="A58" s="641" t="s">
        <v>602</v>
      </c>
      <c r="B58" s="378" t="s">
        <v>603</v>
      </c>
      <c r="C58" s="173">
        <v>3600</v>
      </c>
      <c r="D58" s="204" t="s">
        <v>534</v>
      </c>
      <c r="E58" s="196"/>
      <c r="F58" s="709">
        <v>9</v>
      </c>
      <c r="G58" s="196"/>
      <c r="H58" s="196"/>
      <c r="I58" s="196"/>
      <c r="J58" s="196"/>
      <c r="K58" s="69"/>
      <c r="L58" s="69"/>
      <c r="M58" s="69"/>
      <c r="N58" s="69"/>
      <c r="O58" s="69"/>
      <c r="P58" s="69"/>
      <c r="Q58" s="69"/>
    </row>
    <row r="59" spans="1:17" s="160" customFormat="1" ht="21" customHeight="1">
      <c r="A59" s="641" t="s">
        <v>604</v>
      </c>
      <c r="B59" s="378" t="s">
        <v>605</v>
      </c>
      <c r="C59" s="173">
        <v>400</v>
      </c>
      <c r="D59" s="204" t="s">
        <v>534</v>
      </c>
      <c r="E59" s="196"/>
      <c r="F59" s="709">
        <v>1</v>
      </c>
      <c r="G59" s="196"/>
      <c r="H59" s="196"/>
      <c r="I59" s="196"/>
      <c r="J59" s="196"/>
      <c r="K59" s="69"/>
      <c r="L59" s="69"/>
      <c r="M59" s="69"/>
      <c r="N59" s="69"/>
      <c r="O59" s="69"/>
      <c r="P59" s="69"/>
      <c r="Q59" s="69"/>
    </row>
    <row r="60" spans="1:17" s="160" customFormat="1" ht="21" customHeight="1">
      <c r="A60" s="641" t="s">
        <v>606</v>
      </c>
      <c r="B60" s="378" t="s">
        <v>607</v>
      </c>
      <c r="C60" s="173">
        <v>1200</v>
      </c>
      <c r="D60" s="204" t="s">
        <v>534</v>
      </c>
      <c r="E60" s="196"/>
      <c r="F60" s="709">
        <v>3</v>
      </c>
      <c r="G60" s="196"/>
      <c r="H60" s="196"/>
      <c r="I60" s="196"/>
      <c r="J60" s="196"/>
      <c r="K60" s="69"/>
      <c r="L60" s="69"/>
      <c r="M60" s="69"/>
      <c r="N60" s="69"/>
      <c r="O60" s="69"/>
      <c r="P60" s="69"/>
      <c r="Q60" s="69"/>
    </row>
    <row r="61" spans="1:17" s="160" customFormat="1" ht="18">
      <c r="A61" s="641" t="s">
        <v>608</v>
      </c>
      <c r="B61" s="378" t="s">
        <v>609</v>
      </c>
      <c r="C61" s="173">
        <v>9200</v>
      </c>
      <c r="D61" s="204" t="s">
        <v>533</v>
      </c>
      <c r="E61" s="196"/>
      <c r="F61" s="709">
        <v>23</v>
      </c>
      <c r="G61" s="196"/>
      <c r="H61" s="196"/>
      <c r="I61" s="196"/>
      <c r="J61" s="196"/>
      <c r="K61" s="69"/>
      <c r="L61" s="69"/>
      <c r="M61" s="69"/>
      <c r="N61" s="69"/>
      <c r="O61" s="69"/>
      <c r="P61" s="69"/>
      <c r="Q61" s="69"/>
    </row>
    <row r="62" spans="1:17" s="160" customFormat="1" ht="21" customHeight="1">
      <c r="A62" s="641" t="s">
        <v>610</v>
      </c>
      <c r="B62" s="378" t="s">
        <v>227</v>
      </c>
      <c r="C62" s="173">
        <v>20000</v>
      </c>
      <c r="D62" s="204" t="s">
        <v>533</v>
      </c>
      <c r="E62" s="196"/>
      <c r="F62" s="709">
        <v>50</v>
      </c>
      <c r="G62" s="196"/>
      <c r="H62" s="196"/>
      <c r="I62" s="196"/>
      <c r="J62" s="196"/>
      <c r="K62" s="69"/>
      <c r="L62" s="69"/>
      <c r="M62" s="69"/>
      <c r="N62" s="69"/>
      <c r="O62" s="69"/>
      <c r="P62" s="69"/>
      <c r="Q62" s="69"/>
    </row>
    <row r="63" spans="1:17" s="160" customFormat="1" ht="21" customHeight="1">
      <c r="A63" s="641" t="s">
        <v>611</v>
      </c>
      <c r="B63" s="378" t="s">
        <v>612</v>
      </c>
      <c r="C63" s="173">
        <v>11600</v>
      </c>
      <c r="D63" s="204" t="s">
        <v>533</v>
      </c>
      <c r="E63" s="196"/>
      <c r="F63" s="709">
        <v>29</v>
      </c>
      <c r="G63" s="196"/>
      <c r="H63" s="196"/>
      <c r="I63" s="196"/>
      <c r="J63" s="196"/>
      <c r="K63" s="69"/>
      <c r="L63" s="69"/>
      <c r="M63" s="69"/>
      <c r="N63" s="69"/>
      <c r="O63" s="69"/>
      <c r="P63" s="69"/>
      <c r="Q63" s="69"/>
    </row>
    <row r="64" spans="1:17" s="160" customFormat="1" ht="21" customHeight="1">
      <c r="A64" s="641" t="s">
        <v>613</v>
      </c>
      <c r="B64" s="378" t="s">
        <v>605</v>
      </c>
      <c r="C64" s="173">
        <v>400</v>
      </c>
      <c r="D64" s="204" t="s">
        <v>533</v>
      </c>
      <c r="E64" s="196"/>
      <c r="F64" s="709">
        <v>1</v>
      </c>
      <c r="G64" s="196"/>
      <c r="H64" s="196"/>
      <c r="I64" s="196"/>
      <c r="J64" s="196"/>
      <c r="K64" s="69"/>
      <c r="L64" s="69"/>
      <c r="M64" s="69"/>
      <c r="N64" s="69"/>
      <c r="O64" s="69"/>
      <c r="P64" s="69"/>
      <c r="Q64" s="69"/>
    </row>
    <row r="65" spans="1:17" s="160" customFormat="1" ht="21" customHeight="1">
      <c r="A65" s="641" t="s">
        <v>614</v>
      </c>
      <c r="B65" s="378" t="s">
        <v>556</v>
      </c>
      <c r="C65" s="173">
        <v>2000</v>
      </c>
      <c r="D65" s="204" t="s">
        <v>533</v>
      </c>
      <c r="E65" s="196"/>
      <c r="F65" s="709">
        <v>5</v>
      </c>
      <c r="G65" s="196"/>
      <c r="H65" s="196"/>
      <c r="I65" s="196"/>
      <c r="J65" s="196"/>
      <c r="K65" s="69"/>
      <c r="L65" s="69"/>
      <c r="M65" s="69"/>
      <c r="N65" s="69"/>
      <c r="O65" s="69"/>
      <c r="P65" s="69"/>
      <c r="Q65" s="69"/>
    </row>
    <row r="66" spans="1:17" s="160" customFormat="1" ht="21" customHeight="1">
      <c r="A66" s="641" t="s">
        <v>615</v>
      </c>
      <c r="B66" s="378" t="s">
        <v>616</v>
      </c>
      <c r="C66" s="173">
        <v>13200</v>
      </c>
      <c r="D66" s="204" t="s">
        <v>533</v>
      </c>
      <c r="E66" s="196"/>
      <c r="F66" s="709">
        <v>33</v>
      </c>
      <c r="G66" s="268"/>
      <c r="H66" s="196"/>
      <c r="I66" s="196"/>
      <c r="J66" s="196"/>
      <c r="K66" s="69"/>
      <c r="L66" s="69"/>
      <c r="M66" s="69"/>
      <c r="N66" s="69"/>
      <c r="O66" s="69"/>
      <c r="P66" s="69"/>
      <c r="Q66" s="69"/>
    </row>
    <row r="67" spans="1:17" s="160" customFormat="1" ht="21" customHeight="1">
      <c r="A67" s="641" t="s">
        <v>617</v>
      </c>
      <c r="B67" s="378" t="s">
        <v>273</v>
      </c>
      <c r="C67" s="173">
        <v>4000</v>
      </c>
      <c r="D67" s="204" t="s">
        <v>538</v>
      </c>
      <c r="E67" s="196"/>
      <c r="F67" s="709">
        <v>10</v>
      </c>
      <c r="G67" s="268"/>
      <c r="H67" s="196"/>
      <c r="I67" s="196"/>
      <c r="J67" s="196"/>
      <c r="K67" s="69"/>
      <c r="L67" s="69"/>
      <c r="M67" s="69"/>
      <c r="N67" s="69"/>
      <c r="O67" s="69"/>
      <c r="P67" s="69"/>
      <c r="Q67" s="69"/>
    </row>
    <row r="68" spans="1:17" s="160" customFormat="1" ht="21" customHeight="1">
      <c r="A68" s="641" t="s">
        <v>618</v>
      </c>
      <c r="B68" s="378" t="s">
        <v>273</v>
      </c>
      <c r="C68" s="173">
        <v>4000</v>
      </c>
      <c r="D68" s="204" t="s">
        <v>540</v>
      </c>
      <c r="E68" s="196"/>
      <c r="F68" s="709">
        <v>10</v>
      </c>
      <c r="G68" s="268"/>
      <c r="H68" s="196"/>
      <c r="I68" s="196"/>
      <c r="J68" s="196"/>
      <c r="K68" s="69"/>
      <c r="L68" s="69"/>
      <c r="M68" s="69"/>
      <c r="N68" s="69"/>
      <c r="O68" s="69"/>
      <c r="P68" s="69"/>
      <c r="Q68" s="69"/>
    </row>
    <row r="69" spans="1:17" s="160" customFormat="1" ht="21" customHeight="1">
      <c r="A69" s="641" t="s">
        <v>619</v>
      </c>
      <c r="B69" s="378" t="s">
        <v>620</v>
      </c>
      <c r="C69" s="173">
        <v>800</v>
      </c>
      <c r="D69" s="204" t="s">
        <v>540</v>
      </c>
      <c r="E69" s="196"/>
      <c r="F69" s="709">
        <v>2</v>
      </c>
      <c r="G69" s="268"/>
      <c r="H69" s="196"/>
      <c r="I69" s="196"/>
      <c r="J69" s="196"/>
      <c r="K69" s="69"/>
      <c r="L69" s="69"/>
      <c r="M69" s="69"/>
      <c r="N69" s="69"/>
      <c r="O69" s="69"/>
      <c r="P69" s="69"/>
      <c r="Q69" s="69"/>
    </row>
    <row r="70" spans="1:17" s="160" customFormat="1" ht="21" customHeight="1">
      <c r="A70" s="641" t="s">
        <v>621</v>
      </c>
      <c r="B70" s="378" t="s">
        <v>605</v>
      </c>
      <c r="C70" s="173">
        <v>400</v>
      </c>
      <c r="D70" s="204" t="s">
        <v>540</v>
      </c>
      <c r="E70" s="196"/>
      <c r="F70" s="709">
        <v>1</v>
      </c>
      <c r="G70" s="268"/>
      <c r="H70" s="196"/>
      <c r="I70" s="196"/>
      <c r="J70" s="196"/>
      <c r="K70" s="69"/>
      <c r="L70" s="69"/>
      <c r="M70" s="69"/>
      <c r="N70" s="69"/>
      <c r="O70" s="69"/>
      <c r="P70" s="69"/>
      <c r="Q70" s="69"/>
    </row>
    <row r="71" spans="1:17" s="649" customFormat="1" ht="21" customHeight="1">
      <c r="A71" s="643" t="s">
        <v>622</v>
      </c>
      <c r="B71" s="644" t="s">
        <v>605</v>
      </c>
      <c r="C71" s="645">
        <v>400</v>
      </c>
      <c r="D71" s="646" t="s">
        <v>540</v>
      </c>
      <c r="E71" s="647"/>
      <c r="F71" s="1013">
        <v>1</v>
      </c>
      <c r="G71" s="647"/>
      <c r="H71" s="647"/>
      <c r="I71" s="647"/>
      <c r="J71" s="647"/>
      <c r="K71" s="648"/>
      <c r="L71" s="648"/>
      <c r="M71" s="648"/>
      <c r="N71" s="648"/>
      <c r="O71" s="648"/>
      <c r="P71" s="648"/>
      <c r="Q71" s="648"/>
    </row>
    <row r="72" spans="1:17" s="649" customFormat="1" ht="21" customHeight="1">
      <c r="A72" s="643" t="s">
        <v>623</v>
      </c>
      <c r="B72" s="644" t="s">
        <v>605</v>
      </c>
      <c r="C72" s="645">
        <v>400</v>
      </c>
      <c r="D72" s="646" t="s">
        <v>540</v>
      </c>
      <c r="E72" s="647"/>
      <c r="F72" s="1013">
        <v>1</v>
      </c>
      <c r="G72" s="647"/>
      <c r="H72" s="647"/>
      <c r="I72" s="647"/>
      <c r="J72" s="647"/>
      <c r="K72" s="648"/>
      <c r="L72" s="648"/>
      <c r="M72" s="648"/>
      <c r="N72" s="648"/>
      <c r="O72" s="648"/>
      <c r="P72" s="648"/>
      <c r="Q72" s="648"/>
    </row>
    <row r="73" spans="1:17" s="160" customFormat="1" ht="21" customHeight="1">
      <c r="A73" s="641" t="s">
        <v>624</v>
      </c>
      <c r="B73" s="378" t="s">
        <v>273</v>
      </c>
      <c r="C73" s="173">
        <v>4000</v>
      </c>
      <c r="D73" s="204" t="s">
        <v>541</v>
      </c>
      <c r="E73" s="196"/>
      <c r="F73" s="709">
        <v>10</v>
      </c>
      <c r="G73" s="268"/>
      <c r="H73" s="196"/>
      <c r="I73" s="196"/>
      <c r="J73" s="196"/>
      <c r="K73" s="69"/>
      <c r="L73" s="69"/>
      <c r="M73" s="69"/>
      <c r="N73" s="69"/>
      <c r="O73" s="69"/>
      <c r="P73" s="69"/>
      <c r="Q73" s="69"/>
    </row>
    <row r="74" spans="1:17" s="160" customFormat="1" ht="21" customHeight="1">
      <c r="A74" s="641" t="s">
        <v>625</v>
      </c>
      <c r="B74" s="378" t="s">
        <v>273</v>
      </c>
      <c r="C74" s="173">
        <v>4000</v>
      </c>
      <c r="D74" s="204" t="s">
        <v>541</v>
      </c>
      <c r="E74" s="196"/>
      <c r="F74" s="709">
        <v>10</v>
      </c>
      <c r="G74" s="268"/>
      <c r="H74" s="196"/>
      <c r="I74" s="196"/>
      <c r="J74" s="196"/>
      <c r="K74" s="69"/>
      <c r="L74" s="69"/>
      <c r="M74" s="69"/>
      <c r="N74" s="69"/>
      <c r="O74" s="69"/>
      <c r="P74" s="69"/>
      <c r="Q74" s="69"/>
    </row>
    <row r="75" spans="1:17" s="160" customFormat="1" ht="21" customHeight="1">
      <c r="A75" s="641" t="s">
        <v>626</v>
      </c>
      <c r="B75" s="378" t="s">
        <v>556</v>
      </c>
      <c r="C75" s="173">
        <v>2000</v>
      </c>
      <c r="D75" s="204" t="s">
        <v>541</v>
      </c>
      <c r="E75" s="196"/>
      <c r="F75" s="709">
        <v>5</v>
      </c>
      <c r="G75" s="268"/>
      <c r="H75" s="196"/>
      <c r="I75" s="196"/>
      <c r="J75" s="196"/>
      <c r="K75" s="69"/>
      <c r="L75" s="69"/>
      <c r="M75" s="69"/>
      <c r="N75" s="69"/>
      <c r="O75" s="69"/>
      <c r="P75" s="69"/>
      <c r="Q75" s="69"/>
    </row>
    <row r="76" spans="1:17" s="160" customFormat="1" ht="21" customHeight="1">
      <c r="A76" s="641" t="s">
        <v>627</v>
      </c>
      <c r="B76" s="378" t="s">
        <v>273</v>
      </c>
      <c r="C76" s="173">
        <v>4000</v>
      </c>
      <c r="D76" s="204" t="s">
        <v>541</v>
      </c>
      <c r="E76" s="196"/>
      <c r="F76" s="709">
        <v>10</v>
      </c>
      <c r="G76" s="268"/>
      <c r="H76" s="196"/>
      <c r="I76" s="196"/>
      <c r="J76" s="196"/>
      <c r="K76" s="69"/>
      <c r="L76" s="69"/>
      <c r="M76" s="69"/>
      <c r="N76" s="69"/>
      <c r="O76" s="69"/>
      <c r="P76" s="69"/>
      <c r="Q76" s="69"/>
    </row>
    <row r="77" spans="1:17" s="160" customFormat="1" ht="21" customHeight="1">
      <c r="A77" s="641" t="s">
        <v>628</v>
      </c>
      <c r="B77" s="378" t="s">
        <v>309</v>
      </c>
      <c r="C77" s="173">
        <v>8000</v>
      </c>
      <c r="D77" s="204" t="s">
        <v>532</v>
      </c>
      <c r="E77" s="196"/>
      <c r="F77" s="709">
        <v>20</v>
      </c>
      <c r="G77" s="268"/>
      <c r="H77" s="196"/>
      <c r="I77" s="196"/>
      <c r="J77" s="196"/>
      <c r="K77" s="69"/>
      <c r="L77" s="69"/>
      <c r="M77" s="69"/>
      <c r="N77" s="69"/>
      <c r="O77" s="69"/>
      <c r="P77" s="69"/>
      <c r="Q77" s="69"/>
    </row>
    <row r="78" spans="1:17" s="160" customFormat="1" ht="21" customHeight="1">
      <c r="A78" s="641" t="s">
        <v>629</v>
      </c>
      <c r="B78" s="378" t="s">
        <v>273</v>
      </c>
      <c r="C78" s="173">
        <v>4000</v>
      </c>
      <c r="D78" s="204" t="s">
        <v>532</v>
      </c>
      <c r="E78" s="196"/>
      <c r="F78" s="709">
        <v>10</v>
      </c>
      <c r="G78" s="268"/>
      <c r="H78" s="196"/>
      <c r="I78" s="196"/>
      <c r="J78" s="196"/>
      <c r="K78" s="69"/>
      <c r="L78" s="69"/>
      <c r="M78" s="69"/>
      <c r="N78" s="69"/>
      <c r="O78" s="69"/>
      <c r="P78" s="69"/>
      <c r="Q78" s="69"/>
    </row>
    <row r="79" spans="1:17" s="160" customFormat="1" ht="21" customHeight="1">
      <c r="A79" s="641" t="s">
        <v>630</v>
      </c>
      <c r="B79" s="378" t="s">
        <v>620</v>
      </c>
      <c r="C79" s="173">
        <v>800</v>
      </c>
      <c r="D79" s="204" t="s">
        <v>532</v>
      </c>
      <c r="E79" s="196"/>
      <c r="F79" s="709">
        <v>2</v>
      </c>
      <c r="G79" s="268"/>
      <c r="H79" s="196"/>
      <c r="I79" s="196"/>
      <c r="J79" s="196"/>
      <c r="K79" s="69"/>
      <c r="L79" s="69"/>
      <c r="M79" s="69"/>
      <c r="N79" s="69"/>
      <c r="O79" s="69"/>
      <c r="P79" s="69"/>
      <c r="Q79" s="69"/>
    </row>
    <row r="80" spans="1:17" s="160" customFormat="1" ht="21" customHeight="1">
      <c r="A80" s="641" t="s">
        <v>631</v>
      </c>
      <c r="B80" s="378" t="s">
        <v>605</v>
      </c>
      <c r="C80" s="173">
        <v>400</v>
      </c>
      <c r="D80" s="204" t="s">
        <v>532</v>
      </c>
      <c r="E80" s="196"/>
      <c r="F80" s="709">
        <v>1</v>
      </c>
      <c r="G80" s="268"/>
      <c r="H80" s="196"/>
      <c r="I80" s="196"/>
      <c r="J80" s="196"/>
      <c r="K80" s="69"/>
      <c r="L80" s="69"/>
      <c r="M80" s="69"/>
      <c r="N80" s="69"/>
      <c r="O80" s="69"/>
      <c r="P80" s="69"/>
      <c r="Q80" s="69"/>
    </row>
    <row r="81" spans="1:17" s="160" customFormat="1" ht="21" customHeight="1">
      <c r="A81" s="641" t="s">
        <v>632</v>
      </c>
      <c r="B81" s="378" t="s">
        <v>605</v>
      </c>
      <c r="C81" s="173">
        <v>400</v>
      </c>
      <c r="D81" s="204" t="s">
        <v>532</v>
      </c>
      <c r="E81" s="196"/>
      <c r="F81" s="709">
        <v>1</v>
      </c>
      <c r="G81" s="268"/>
      <c r="H81" s="196"/>
      <c r="I81" s="196"/>
      <c r="J81" s="196"/>
      <c r="K81" s="69"/>
      <c r="L81" s="69"/>
      <c r="M81" s="69"/>
      <c r="N81" s="69"/>
      <c r="O81" s="69"/>
      <c r="P81" s="69"/>
      <c r="Q81" s="69"/>
    </row>
    <row r="82" spans="1:17" s="160" customFormat="1" ht="21" customHeight="1">
      <c r="A82" s="974" t="s">
        <v>633</v>
      </c>
      <c r="B82" s="975" t="s">
        <v>634</v>
      </c>
      <c r="C82" s="208">
        <v>2400</v>
      </c>
      <c r="D82" s="220" t="s">
        <v>532</v>
      </c>
      <c r="E82" s="389"/>
      <c r="F82" s="1014">
        <v>6</v>
      </c>
      <c r="G82" s="777"/>
      <c r="H82" s="389"/>
      <c r="I82" s="389"/>
      <c r="J82" s="389"/>
      <c r="K82" s="201"/>
      <c r="L82" s="201"/>
      <c r="M82" s="201"/>
      <c r="N82" s="201"/>
      <c r="O82" s="201"/>
      <c r="P82" s="201"/>
      <c r="Q82" s="201"/>
    </row>
    <row r="83" spans="1:17" s="160" customFormat="1" ht="21" customHeight="1">
      <c r="A83" s="971" t="s">
        <v>635</v>
      </c>
      <c r="B83" s="972" t="s">
        <v>620</v>
      </c>
      <c r="C83" s="320">
        <v>800</v>
      </c>
      <c r="D83" s="229" t="s">
        <v>532</v>
      </c>
      <c r="E83" s="349"/>
      <c r="F83" s="1012">
        <v>2</v>
      </c>
      <c r="G83" s="274"/>
      <c r="H83" s="349"/>
      <c r="I83" s="349"/>
      <c r="J83" s="349"/>
      <c r="K83" s="183"/>
      <c r="L83" s="183"/>
      <c r="M83" s="183"/>
      <c r="N83" s="183"/>
      <c r="O83" s="183"/>
      <c r="P83" s="183"/>
      <c r="Q83" s="183"/>
    </row>
    <row r="84" spans="1:17" s="160" customFormat="1" ht="21" customHeight="1">
      <c r="A84" s="641" t="s">
        <v>636</v>
      </c>
      <c r="B84" s="378" t="s">
        <v>605</v>
      </c>
      <c r="C84" s="173">
        <v>400</v>
      </c>
      <c r="D84" s="204" t="s">
        <v>532</v>
      </c>
      <c r="E84" s="196"/>
      <c r="F84" s="709">
        <v>1</v>
      </c>
      <c r="G84" s="268"/>
      <c r="H84" s="196"/>
      <c r="I84" s="196"/>
      <c r="J84" s="196"/>
      <c r="K84" s="69"/>
      <c r="L84" s="69"/>
      <c r="M84" s="69"/>
      <c r="N84" s="69"/>
      <c r="O84" s="69"/>
      <c r="P84" s="69"/>
      <c r="Q84" s="69"/>
    </row>
    <row r="85" spans="1:17" s="160" customFormat="1" ht="21" customHeight="1">
      <c r="A85" s="641" t="s">
        <v>637</v>
      </c>
      <c r="B85" s="378" t="s">
        <v>605</v>
      </c>
      <c r="C85" s="173">
        <v>400</v>
      </c>
      <c r="D85" s="204" t="s">
        <v>532</v>
      </c>
      <c r="E85" s="196"/>
      <c r="F85" s="709">
        <v>1</v>
      </c>
      <c r="G85" s="268"/>
      <c r="H85" s="196"/>
      <c r="I85" s="196"/>
      <c r="J85" s="196"/>
      <c r="K85" s="69"/>
      <c r="L85" s="69"/>
      <c r="M85" s="69"/>
      <c r="N85" s="69"/>
      <c r="O85" s="69"/>
      <c r="P85" s="69"/>
      <c r="Q85" s="69"/>
    </row>
    <row r="86" spans="1:17" s="160" customFormat="1" ht="21" customHeight="1">
      <c r="A86" s="641" t="s">
        <v>638</v>
      </c>
      <c r="B86" s="378" t="s">
        <v>620</v>
      </c>
      <c r="C86" s="173">
        <v>800</v>
      </c>
      <c r="D86" s="204" t="s">
        <v>532</v>
      </c>
      <c r="E86" s="196"/>
      <c r="F86" s="709">
        <v>2</v>
      </c>
      <c r="G86" s="268"/>
      <c r="H86" s="196"/>
      <c r="I86" s="196"/>
      <c r="J86" s="196"/>
      <c r="K86" s="69"/>
      <c r="L86" s="69"/>
      <c r="M86" s="69"/>
      <c r="N86" s="69"/>
      <c r="O86" s="69"/>
      <c r="P86" s="69"/>
      <c r="Q86" s="69"/>
    </row>
    <row r="87" spans="1:17" s="160" customFormat="1" ht="21" customHeight="1">
      <c r="A87" s="641" t="s">
        <v>639</v>
      </c>
      <c r="B87" s="378" t="s">
        <v>605</v>
      </c>
      <c r="C87" s="173">
        <v>400</v>
      </c>
      <c r="D87" s="204" t="s">
        <v>532</v>
      </c>
      <c r="E87" s="196"/>
      <c r="F87" s="709">
        <v>1</v>
      </c>
      <c r="G87" s="268"/>
      <c r="H87" s="196"/>
      <c r="I87" s="196"/>
      <c r="J87" s="196"/>
      <c r="K87" s="69"/>
      <c r="L87" s="69"/>
      <c r="M87" s="69"/>
      <c r="N87" s="69"/>
      <c r="O87" s="69"/>
      <c r="P87" s="69"/>
      <c r="Q87" s="69"/>
    </row>
    <row r="88" spans="1:17" s="160" customFormat="1" ht="21" customHeight="1">
      <c r="A88" s="641" t="s">
        <v>640</v>
      </c>
      <c r="B88" s="378" t="s">
        <v>607</v>
      </c>
      <c r="C88" s="173">
        <v>1200</v>
      </c>
      <c r="D88" s="204" t="s">
        <v>532</v>
      </c>
      <c r="E88" s="196"/>
      <c r="F88" s="709">
        <v>3</v>
      </c>
      <c r="G88" s="268"/>
      <c r="H88" s="196"/>
      <c r="I88" s="196"/>
      <c r="J88" s="196"/>
      <c r="K88" s="69"/>
      <c r="L88" s="69"/>
      <c r="M88" s="69"/>
      <c r="N88" s="69"/>
      <c r="O88" s="69"/>
      <c r="P88" s="69"/>
      <c r="Q88" s="69"/>
    </row>
    <row r="89" spans="1:17" s="160" customFormat="1" ht="21" customHeight="1">
      <c r="A89" s="641" t="s">
        <v>641</v>
      </c>
      <c r="B89" s="378" t="s">
        <v>556</v>
      </c>
      <c r="C89" s="173">
        <v>2000</v>
      </c>
      <c r="D89" s="204" t="s">
        <v>532</v>
      </c>
      <c r="E89" s="196"/>
      <c r="F89" s="709">
        <v>5</v>
      </c>
      <c r="G89" s="268"/>
      <c r="H89" s="196"/>
      <c r="I89" s="196"/>
      <c r="J89" s="196"/>
      <c r="K89" s="69"/>
      <c r="L89" s="69"/>
      <c r="M89" s="69"/>
      <c r="N89" s="69"/>
      <c r="O89" s="69"/>
      <c r="P89" s="69"/>
      <c r="Q89" s="69"/>
    </row>
    <row r="90" spans="1:17" s="160" customFormat="1" ht="21" customHeight="1">
      <c r="A90" s="641" t="s">
        <v>642</v>
      </c>
      <c r="B90" s="378" t="s">
        <v>643</v>
      </c>
      <c r="C90" s="173">
        <v>1600</v>
      </c>
      <c r="D90" s="204" t="s">
        <v>532</v>
      </c>
      <c r="E90" s="196"/>
      <c r="F90" s="709">
        <v>4</v>
      </c>
      <c r="G90" s="268"/>
      <c r="H90" s="196"/>
      <c r="I90" s="196"/>
      <c r="J90" s="196"/>
      <c r="K90" s="69"/>
      <c r="L90" s="69"/>
      <c r="M90" s="69"/>
      <c r="N90" s="69"/>
      <c r="O90" s="69"/>
      <c r="P90" s="69"/>
      <c r="Q90" s="69"/>
    </row>
    <row r="91" spans="1:17" s="160" customFormat="1" ht="18">
      <c r="A91" s="641" t="s">
        <v>644</v>
      </c>
      <c r="B91" s="378" t="s">
        <v>605</v>
      </c>
      <c r="C91" s="173">
        <v>400</v>
      </c>
      <c r="D91" s="204" t="s">
        <v>532</v>
      </c>
      <c r="E91" s="196"/>
      <c r="F91" s="709">
        <v>1</v>
      </c>
      <c r="G91" s="268"/>
      <c r="H91" s="196"/>
      <c r="I91" s="196"/>
      <c r="J91" s="196"/>
      <c r="K91" s="69"/>
      <c r="L91" s="69"/>
      <c r="M91" s="69"/>
      <c r="N91" s="69"/>
      <c r="O91" s="69"/>
      <c r="P91" s="69"/>
      <c r="Q91" s="69"/>
    </row>
    <row r="92" spans="1:17" s="160" customFormat="1" ht="21" customHeight="1">
      <c r="A92" s="641" t="s">
        <v>645</v>
      </c>
      <c r="B92" s="378" t="s">
        <v>605</v>
      </c>
      <c r="C92" s="173">
        <v>400</v>
      </c>
      <c r="D92" s="204" t="s">
        <v>532</v>
      </c>
      <c r="E92" s="196"/>
      <c r="F92" s="709">
        <v>1</v>
      </c>
      <c r="G92" s="268"/>
      <c r="H92" s="196"/>
      <c r="I92" s="196"/>
      <c r="J92" s="196"/>
      <c r="K92" s="69"/>
      <c r="L92" s="69"/>
      <c r="M92" s="69"/>
      <c r="N92" s="69"/>
      <c r="O92" s="69"/>
      <c r="P92" s="69"/>
      <c r="Q92" s="69"/>
    </row>
    <row r="93" spans="1:17" s="160" customFormat="1" ht="21" customHeight="1">
      <c r="A93" s="641" t="s">
        <v>646</v>
      </c>
      <c r="B93" s="378" t="s">
        <v>605</v>
      </c>
      <c r="C93" s="173">
        <v>400</v>
      </c>
      <c r="D93" s="204" t="s">
        <v>532</v>
      </c>
      <c r="E93" s="196"/>
      <c r="F93" s="709">
        <v>1</v>
      </c>
      <c r="G93" s="268"/>
      <c r="H93" s="196"/>
      <c r="I93" s="196"/>
      <c r="J93" s="196"/>
      <c r="K93" s="69"/>
      <c r="L93" s="69"/>
      <c r="M93" s="69"/>
      <c r="N93" s="69"/>
      <c r="O93" s="69"/>
      <c r="P93" s="69"/>
      <c r="Q93" s="69"/>
    </row>
    <row r="94" spans="1:17" s="160" customFormat="1" ht="21" customHeight="1">
      <c r="A94" s="641" t="s">
        <v>647</v>
      </c>
      <c r="B94" s="378" t="s">
        <v>605</v>
      </c>
      <c r="C94" s="173">
        <v>400</v>
      </c>
      <c r="D94" s="204" t="s">
        <v>532</v>
      </c>
      <c r="E94" s="196"/>
      <c r="F94" s="709">
        <v>1</v>
      </c>
      <c r="G94" s="268"/>
      <c r="H94" s="196"/>
      <c r="I94" s="196"/>
      <c r="J94" s="196"/>
      <c r="K94" s="69"/>
      <c r="L94" s="69"/>
      <c r="M94" s="69"/>
      <c r="N94" s="69"/>
      <c r="O94" s="69"/>
      <c r="P94" s="69"/>
      <c r="Q94" s="69"/>
    </row>
    <row r="95" spans="1:17" s="160" customFormat="1" ht="21" customHeight="1">
      <c r="A95" s="641" t="s">
        <v>648</v>
      </c>
      <c r="B95" s="378" t="s">
        <v>620</v>
      </c>
      <c r="C95" s="173">
        <v>800</v>
      </c>
      <c r="D95" s="204" t="s">
        <v>532</v>
      </c>
      <c r="E95" s="196"/>
      <c r="F95" s="709">
        <v>2</v>
      </c>
      <c r="G95" s="268"/>
      <c r="H95" s="196"/>
      <c r="I95" s="196"/>
      <c r="J95" s="196"/>
      <c r="K95" s="69"/>
      <c r="L95" s="69"/>
      <c r="M95" s="69"/>
      <c r="N95" s="69"/>
      <c r="O95" s="69"/>
      <c r="P95" s="69"/>
      <c r="Q95" s="69"/>
    </row>
    <row r="96" spans="1:17" s="160" customFormat="1" ht="21" customHeight="1">
      <c r="A96" s="641" t="s">
        <v>649</v>
      </c>
      <c r="B96" s="378" t="s">
        <v>273</v>
      </c>
      <c r="C96" s="173">
        <v>4000</v>
      </c>
      <c r="D96" s="204" t="s">
        <v>532</v>
      </c>
      <c r="E96" s="196"/>
      <c r="F96" s="196">
        <v>10</v>
      </c>
      <c r="G96" s="268"/>
      <c r="H96" s="196"/>
      <c r="I96" s="196"/>
      <c r="J96" s="196"/>
      <c r="K96" s="69"/>
      <c r="L96" s="69"/>
      <c r="M96" s="69"/>
      <c r="N96" s="69"/>
      <c r="O96" s="69"/>
      <c r="P96" s="69"/>
      <c r="Q96" s="69"/>
    </row>
    <row r="97" spans="1:17" s="160" customFormat="1" ht="21" customHeight="1">
      <c r="A97" s="69" t="s">
        <v>248</v>
      </c>
      <c r="B97" s="500" t="s">
        <v>251</v>
      </c>
      <c r="C97" s="179">
        <v>106400</v>
      </c>
      <c r="D97" s="365"/>
      <c r="E97" s="196"/>
      <c r="F97" s="196"/>
      <c r="G97" s="196"/>
      <c r="H97" s="196"/>
      <c r="I97" s="196"/>
      <c r="J97" s="196"/>
      <c r="K97" s="69"/>
      <c r="L97" s="69"/>
      <c r="M97" s="69"/>
      <c r="N97" s="69"/>
      <c r="O97" s="69"/>
      <c r="P97" s="69"/>
      <c r="Q97" s="69"/>
    </row>
    <row r="98" spans="1:17" s="160" customFormat="1">
      <c r="A98" s="641" t="s">
        <v>601</v>
      </c>
      <c r="B98" s="378" t="s">
        <v>236</v>
      </c>
      <c r="C98" s="173">
        <v>5250</v>
      </c>
      <c r="D98" s="204" t="s">
        <v>534</v>
      </c>
      <c r="E98" s="196"/>
      <c r="F98" s="196"/>
      <c r="G98" s="642">
        <v>15</v>
      </c>
      <c r="H98" s="196"/>
      <c r="I98" s="196"/>
      <c r="J98" s="196"/>
      <c r="K98" s="69"/>
      <c r="L98" s="69"/>
      <c r="M98" s="69"/>
      <c r="N98" s="69"/>
      <c r="O98" s="69"/>
      <c r="P98" s="69"/>
      <c r="Q98" s="69"/>
    </row>
    <row r="99" spans="1:17" s="160" customFormat="1">
      <c r="A99" s="641" t="s">
        <v>602</v>
      </c>
      <c r="B99" s="378" t="s">
        <v>603</v>
      </c>
      <c r="C99" s="173">
        <v>3150</v>
      </c>
      <c r="D99" s="204" t="s">
        <v>534</v>
      </c>
      <c r="E99" s="196"/>
      <c r="F99" s="196"/>
      <c r="G99" s="196"/>
      <c r="H99" s="642">
        <v>9</v>
      </c>
      <c r="I99" s="196"/>
      <c r="J99" s="196"/>
      <c r="K99" s="69"/>
      <c r="L99" s="69"/>
      <c r="M99" s="69"/>
      <c r="N99" s="69"/>
      <c r="O99" s="69"/>
      <c r="P99" s="69"/>
      <c r="Q99" s="69"/>
    </row>
    <row r="100" spans="1:17" s="160" customFormat="1">
      <c r="A100" s="641" t="s">
        <v>604</v>
      </c>
      <c r="B100" s="378" t="s">
        <v>605</v>
      </c>
      <c r="C100" s="173">
        <v>350</v>
      </c>
      <c r="D100" s="204" t="s">
        <v>534</v>
      </c>
      <c r="E100" s="196"/>
      <c r="F100" s="196"/>
      <c r="G100" s="196"/>
      <c r="H100" s="642">
        <v>1</v>
      </c>
      <c r="I100" s="196"/>
      <c r="J100" s="196"/>
      <c r="K100" s="69"/>
      <c r="L100" s="69"/>
      <c r="M100" s="69"/>
      <c r="N100" s="69"/>
      <c r="O100" s="69"/>
      <c r="P100" s="69"/>
      <c r="Q100" s="69"/>
    </row>
    <row r="101" spans="1:17" s="160" customFormat="1">
      <c r="A101" s="641" t="s">
        <v>606</v>
      </c>
      <c r="B101" s="378" t="s">
        <v>607</v>
      </c>
      <c r="C101" s="173">
        <v>1050</v>
      </c>
      <c r="D101" s="204" t="s">
        <v>534</v>
      </c>
      <c r="E101" s="196"/>
      <c r="F101" s="196"/>
      <c r="G101" s="642">
        <v>3</v>
      </c>
      <c r="H101" s="196"/>
      <c r="I101" s="196"/>
      <c r="J101" s="196"/>
      <c r="K101" s="69"/>
      <c r="L101" s="69"/>
      <c r="M101" s="69"/>
      <c r="N101" s="69"/>
      <c r="O101" s="69"/>
      <c r="P101" s="69"/>
      <c r="Q101" s="69"/>
    </row>
    <row r="102" spans="1:17" s="160" customFormat="1">
      <c r="A102" s="641" t="s">
        <v>608</v>
      </c>
      <c r="B102" s="378" t="s">
        <v>609</v>
      </c>
      <c r="C102" s="173">
        <v>8050</v>
      </c>
      <c r="D102" s="204" t="s">
        <v>533</v>
      </c>
      <c r="E102" s="196"/>
      <c r="F102" s="196"/>
      <c r="G102" s="642">
        <v>23</v>
      </c>
      <c r="H102" s="196"/>
      <c r="I102" s="196"/>
      <c r="J102" s="196"/>
      <c r="K102" s="69"/>
      <c r="L102" s="69"/>
      <c r="M102" s="69"/>
      <c r="N102" s="69"/>
      <c r="O102" s="69"/>
      <c r="P102" s="69"/>
      <c r="Q102" s="69"/>
    </row>
    <row r="103" spans="1:17" s="160" customFormat="1">
      <c r="A103" s="641" t="s">
        <v>610</v>
      </c>
      <c r="B103" s="378" t="s">
        <v>227</v>
      </c>
      <c r="C103" s="173">
        <v>17500</v>
      </c>
      <c r="D103" s="204" t="s">
        <v>533</v>
      </c>
      <c r="E103" s="196"/>
      <c r="F103" s="196"/>
      <c r="G103" s="642">
        <v>50</v>
      </c>
      <c r="H103" s="196"/>
      <c r="I103" s="196"/>
      <c r="J103" s="196"/>
      <c r="K103" s="69"/>
      <c r="L103" s="69"/>
      <c r="M103" s="69"/>
      <c r="N103" s="69"/>
      <c r="O103" s="69"/>
      <c r="P103" s="69"/>
      <c r="Q103" s="69"/>
    </row>
    <row r="104" spans="1:17" s="160" customFormat="1">
      <c r="A104" s="641" t="s">
        <v>611</v>
      </c>
      <c r="B104" s="378" t="s">
        <v>612</v>
      </c>
      <c r="C104" s="173">
        <v>10150</v>
      </c>
      <c r="D104" s="204" t="s">
        <v>533</v>
      </c>
      <c r="E104" s="196"/>
      <c r="F104" s="196"/>
      <c r="G104" s="642">
        <v>29</v>
      </c>
      <c r="H104" s="196"/>
      <c r="I104" s="196"/>
      <c r="J104" s="196"/>
      <c r="K104" s="69"/>
      <c r="L104" s="69"/>
      <c r="M104" s="69"/>
      <c r="N104" s="69"/>
      <c r="O104" s="69"/>
      <c r="P104" s="69"/>
      <c r="Q104" s="69"/>
    </row>
    <row r="105" spans="1:17" s="160" customFormat="1">
      <c r="A105" s="641" t="s">
        <v>613</v>
      </c>
      <c r="B105" s="378" t="s">
        <v>605</v>
      </c>
      <c r="C105" s="173">
        <v>350</v>
      </c>
      <c r="D105" s="204" t="s">
        <v>533</v>
      </c>
      <c r="E105" s="196"/>
      <c r="F105" s="196"/>
      <c r="G105" s="196"/>
      <c r="H105" s="642">
        <v>1</v>
      </c>
      <c r="I105" s="196"/>
      <c r="J105" s="196"/>
      <c r="K105" s="69"/>
      <c r="L105" s="69"/>
      <c r="M105" s="69"/>
      <c r="N105" s="69"/>
      <c r="O105" s="69"/>
      <c r="P105" s="69"/>
      <c r="Q105" s="69"/>
    </row>
    <row r="106" spans="1:17" s="160" customFormat="1">
      <c r="A106" s="641" t="s">
        <v>614</v>
      </c>
      <c r="B106" s="378" t="s">
        <v>556</v>
      </c>
      <c r="C106" s="173">
        <v>1750</v>
      </c>
      <c r="D106" s="204" t="s">
        <v>533</v>
      </c>
      <c r="E106" s="196"/>
      <c r="F106" s="196"/>
      <c r="G106" s="642">
        <v>5</v>
      </c>
      <c r="H106" s="196"/>
      <c r="I106" s="196"/>
      <c r="J106" s="196"/>
      <c r="K106" s="69"/>
      <c r="L106" s="69"/>
      <c r="M106" s="69"/>
      <c r="N106" s="69"/>
      <c r="O106" s="69"/>
      <c r="P106" s="69"/>
      <c r="Q106" s="69"/>
    </row>
    <row r="107" spans="1:17" s="160" customFormat="1">
      <c r="A107" s="641" t="s">
        <v>615</v>
      </c>
      <c r="B107" s="378" t="s">
        <v>616</v>
      </c>
      <c r="C107" s="173">
        <v>11550</v>
      </c>
      <c r="D107" s="204" t="s">
        <v>533</v>
      </c>
      <c r="E107" s="196"/>
      <c r="F107" s="196"/>
      <c r="G107" s="196"/>
      <c r="H107" s="642">
        <v>33</v>
      </c>
      <c r="I107" s="196"/>
      <c r="J107" s="196"/>
      <c r="K107" s="69"/>
      <c r="L107" s="69"/>
      <c r="M107" s="69"/>
      <c r="N107" s="69"/>
      <c r="O107" s="69"/>
      <c r="P107" s="69"/>
      <c r="Q107" s="69"/>
    </row>
    <row r="108" spans="1:17" s="160" customFormat="1">
      <c r="A108" s="974" t="s">
        <v>617</v>
      </c>
      <c r="B108" s="975" t="s">
        <v>273</v>
      </c>
      <c r="C108" s="208">
        <v>3500</v>
      </c>
      <c r="D108" s="220" t="s">
        <v>538</v>
      </c>
      <c r="E108" s="389"/>
      <c r="F108" s="389"/>
      <c r="G108" s="976">
        <v>10</v>
      </c>
      <c r="H108" s="389"/>
      <c r="I108" s="389"/>
      <c r="J108" s="389"/>
      <c r="K108" s="201"/>
      <c r="L108" s="201"/>
      <c r="M108" s="201"/>
      <c r="N108" s="201"/>
      <c r="O108" s="201"/>
      <c r="P108" s="201"/>
      <c r="Q108" s="201"/>
    </row>
    <row r="109" spans="1:17" s="160" customFormat="1">
      <c r="A109" s="971" t="s">
        <v>618</v>
      </c>
      <c r="B109" s="972" t="s">
        <v>273</v>
      </c>
      <c r="C109" s="320">
        <v>3500</v>
      </c>
      <c r="D109" s="229" t="s">
        <v>540</v>
      </c>
      <c r="E109" s="349"/>
      <c r="F109" s="349"/>
      <c r="G109" s="973">
        <v>10</v>
      </c>
      <c r="H109" s="274"/>
      <c r="I109" s="349"/>
      <c r="J109" s="349"/>
      <c r="K109" s="183"/>
      <c r="L109" s="183"/>
      <c r="M109" s="183"/>
      <c r="N109" s="183"/>
      <c r="O109" s="183"/>
      <c r="P109" s="183"/>
      <c r="Q109" s="183"/>
    </row>
    <row r="110" spans="1:17" s="160" customFormat="1">
      <c r="A110" s="641" t="s">
        <v>619</v>
      </c>
      <c r="B110" s="378" t="s">
        <v>620</v>
      </c>
      <c r="C110" s="173">
        <v>700</v>
      </c>
      <c r="D110" s="204" t="s">
        <v>540</v>
      </c>
      <c r="E110" s="196"/>
      <c r="F110" s="196"/>
      <c r="G110" s="642">
        <v>2</v>
      </c>
      <c r="H110" s="196"/>
      <c r="I110" s="196"/>
      <c r="J110" s="196"/>
      <c r="K110" s="69"/>
      <c r="L110" s="69"/>
      <c r="M110" s="69"/>
      <c r="N110" s="69"/>
      <c r="O110" s="69"/>
      <c r="P110" s="69"/>
      <c r="Q110" s="69"/>
    </row>
    <row r="111" spans="1:17" s="160" customFormat="1">
      <c r="A111" s="641" t="s">
        <v>621</v>
      </c>
      <c r="B111" s="378" t="s">
        <v>605</v>
      </c>
      <c r="C111" s="173">
        <v>350</v>
      </c>
      <c r="D111" s="204" t="s">
        <v>540</v>
      </c>
      <c r="E111" s="196"/>
      <c r="F111" s="196"/>
      <c r="G111" s="642">
        <v>1</v>
      </c>
      <c r="H111" s="196"/>
      <c r="I111" s="196"/>
      <c r="J111" s="196"/>
      <c r="K111" s="69"/>
      <c r="L111" s="69"/>
      <c r="M111" s="69"/>
      <c r="N111" s="69"/>
      <c r="O111" s="69"/>
      <c r="P111" s="69"/>
      <c r="Q111" s="69"/>
    </row>
    <row r="112" spans="1:17" s="160" customFormat="1">
      <c r="A112" s="641" t="s">
        <v>624</v>
      </c>
      <c r="B112" s="378" t="s">
        <v>273</v>
      </c>
      <c r="C112" s="173">
        <v>3500</v>
      </c>
      <c r="D112" s="204" t="s">
        <v>541</v>
      </c>
      <c r="E112" s="196"/>
      <c r="F112" s="196"/>
      <c r="G112" s="642">
        <v>10</v>
      </c>
      <c r="H112" s="196"/>
      <c r="I112" s="196"/>
      <c r="J112" s="196"/>
      <c r="K112" s="69"/>
      <c r="L112" s="69"/>
      <c r="M112" s="69"/>
      <c r="N112" s="69"/>
      <c r="O112" s="69"/>
      <c r="P112" s="69"/>
      <c r="Q112" s="69"/>
    </row>
    <row r="113" spans="1:17" s="160" customFormat="1">
      <c r="A113" s="641" t="s">
        <v>625</v>
      </c>
      <c r="B113" s="378" t="s">
        <v>273</v>
      </c>
      <c r="C113" s="173">
        <v>3500</v>
      </c>
      <c r="D113" s="204" t="s">
        <v>541</v>
      </c>
      <c r="E113" s="196"/>
      <c r="F113" s="196"/>
      <c r="G113" s="642"/>
      <c r="H113" s="642">
        <v>10</v>
      </c>
      <c r="I113" s="196"/>
      <c r="J113" s="196"/>
      <c r="K113" s="69"/>
      <c r="L113" s="69"/>
      <c r="M113" s="69"/>
      <c r="N113" s="69"/>
      <c r="O113" s="69"/>
      <c r="P113" s="69"/>
      <c r="Q113" s="69"/>
    </row>
    <row r="114" spans="1:17" s="160" customFormat="1">
      <c r="A114" s="641" t="s">
        <v>626</v>
      </c>
      <c r="B114" s="378" t="s">
        <v>556</v>
      </c>
      <c r="C114" s="173">
        <v>1750</v>
      </c>
      <c r="D114" s="204" t="s">
        <v>541</v>
      </c>
      <c r="E114" s="196"/>
      <c r="F114" s="196"/>
      <c r="G114" s="196"/>
      <c r="H114" s="642">
        <v>5</v>
      </c>
      <c r="I114" s="196"/>
      <c r="J114" s="196"/>
      <c r="K114" s="69"/>
      <c r="L114" s="69"/>
      <c r="M114" s="69"/>
      <c r="N114" s="69"/>
      <c r="O114" s="69"/>
      <c r="P114" s="69"/>
      <c r="Q114" s="69"/>
    </row>
    <row r="115" spans="1:17" s="160" customFormat="1">
      <c r="A115" s="641" t="s">
        <v>627</v>
      </c>
      <c r="B115" s="378" t="s">
        <v>273</v>
      </c>
      <c r="C115" s="173">
        <v>3500</v>
      </c>
      <c r="D115" s="204" t="s">
        <v>541</v>
      </c>
      <c r="E115" s="196"/>
      <c r="F115" s="196"/>
      <c r="G115" s="642">
        <v>10</v>
      </c>
      <c r="H115" s="642"/>
      <c r="I115" s="196"/>
      <c r="J115" s="196"/>
      <c r="K115" s="69"/>
      <c r="L115" s="69"/>
      <c r="M115" s="69"/>
      <c r="N115" s="69"/>
      <c r="O115" s="69"/>
      <c r="P115" s="69"/>
      <c r="Q115" s="69"/>
    </row>
    <row r="116" spans="1:17" s="160" customFormat="1">
      <c r="A116" s="641" t="s">
        <v>622</v>
      </c>
      <c r="B116" s="378" t="s">
        <v>605</v>
      </c>
      <c r="C116" s="173">
        <v>350</v>
      </c>
      <c r="D116" s="204" t="s">
        <v>539</v>
      </c>
      <c r="E116" s="196"/>
      <c r="F116" s="196"/>
      <c r="G116" s="196"/>
      <c r="H116" s="642">
        <v>1</v>
      </c>
      <c r="I116" s="196"/>
      <c r="J116" s="196"/>
      <c r="K116" s="69"/>
      <c r="L116" s="69"/>
      <c r="M116" s="69"/>
      <c r="N116" s="69"/>
      <c r="O116" s="69"/>
      <c r="P116" s="69"/>
      <c r="Q116" s="69"/>
    </row>
    <row r="117" spans="1:17" s="160" customFormat="1">
      <c r="A117" s="641" t="s">
        <v>623</v>
      </c>
      <c r="B117" s="378" t="s">
        <v>605</v>
      </c>
      <c r="C117" s="173">
        <v>350</v>
      </c>
      <c r="D117" s="204" t="s">
        <v>539</v>
      </c>
      <c r="E117" s="196"/>
      <c r="F117" s="196"/>
      <c r="G117" s="196"/>
      <c r="H117" s="642">
        <v>1</v>
      </c>
      <c r="I117" s="196"/>
      <c r="J117" s="196"/>
      <c r="K117" s="69"/>
      <c r="L117" s="69"/>
      <c r="M117" s="69"/>
      <c r="N117" s="69"/>
      <c r="O117" s="69"/>
      <c r="P117" s="69"/>
      <c r="Q117" s="69"/>
    </row>
    <row r="118" spans="1:17" s="160" customFormat="1">
      <c r="A118" s="641" t="s">
        <v>628</v>
      </c>
      <c r="B118" s="378" t="s">
        <v>309</v>
      </c>
      <c r="C118" s="173">
        <v>7000</v>
      </c>
      <c r="D118" s="204" t="s">
        <v>532</v>
      </c>
      <c r="E118" s="196"/>
      <c r="F118" s="196"/>
      <c r="G118" s="196"/>
      <c r="H118" s="642">
        <v>20</v>
      </c>
      <c r="I118" s="196"/>
      <c r="J118" s="196"/>
      <c r="K118" s="69"/>
      <c r="L118" s="69"/>
      <c r="M118" s="69"/>
      <c r="N118" s="69"/>
      <c r="O118" s="69"/>
      <c r="P118" s="69"/>
      <c r="Q118" s="69"/>
    </row>
    <row r="119" spans="1:17" s="160" customFormat="1">
      <c r="A119" s="641" t="s">
        <v>629</v>
      </c>
      <c r="B119" s="378" t="s">
        <v>273</v>
      </c>
      <c r="C119" s="173">
        <v>3500</v>
      </c>
      <c r="D119" s="204" t="s">
        <v>532</v>
      </c>
      <c r="E119" s="196"/>
      <c r="F119" s="196"/>
      <c r="G119" s="642">
        <v>10</v>
      </c>
      <c r="H119" s="196"/>
      <c r="I119" s="196"/>
      <c r="J119" s="196"/>
      <c r="K119" s="69"/>
      <c r="L119" s="69"/>
      <c r="M119" s="69"/>
      <c r="N119" s="69"/>
      <c r="O119" s="69"/>
      <c r="P119" s="69"/>
      <c r="Q119" s="69"/>
    </row>
    <row r="120" spans="1:17" s="160" customFormat="1">
      <c r="A120" s="641" t="s">
        <v>630</v>
      </c>
      <c r="B120" s="378" t="s">
        <v>620</v>
      </c>
      <c r="C120" s="173">
        <v>700</v>
      </c>
      <c r="D120" s="204" t="s">
        <v>532</v>
      </c>
      <c r="E120" s="196"/>
      <c r="F120" s="196"/>
      <c r="G120" s="642">
        <v>2</v>
      </c>
      <c r="H120" s="196"/>
      <c r="I120" s="196"/>
      <c r="J120" s="196"/>
      <c r="K120" s="69"/>
      <c r="L120" s="69"/>
      <c r="M120" s="69"/>
      <c r="N120" s="69"/>
      <c r="O120" s="69"/>
      <c r="P120" s="69"/>
      <c r="Q120" s="69"/>
    </row>
    <row r="121" spans="1:17" s="160" customFormat="1">
      <c r="A121" s="641" t="s">
        <v>631</v>
      </c>
      <c r="B121" s="378" t="s">
        <v>605</v>
      </c>
      <c r="C121" s="173">
        <v>350</v>
      </c>
      <c r="D121" s="204" t="s">
        <v>532</v>
      </c>
      <c r="E121" s="196"/>
      <c r="F121" s="196"/>
      <c r="G121" s="196"/>
      <c r="H121" s="642">
        <v>1</v>
      </c>
      <c r="I121" s="196"/>
      <c r="J121" s="196"/>
      <c r="K121" s="69"/>
      <c r="L121" s="69"/>
      <c r="M121" s="69"/>
      <c r="N121" s="69"/>
      <c r="O121" s="69"/>
      <c r="P121" s="69"/>
      <c r="Q121" s="69"/>
    </row>
    <row r="122" spans="1:17" s="160" customFormat="1">
      <c r="A122" s="641" t="s">
        <v>632</v>
      </c>
      <c r="B122" s="378" t="s">
        <v>605</v>
      </c>
      <c r="C122" s="173">
        <v>350</v>
      </c>
      <c r="D122" s="204" t="s">
        <v>532</v>
      </c>
      <c r="E122" s="196"/>
      <c r="F122" s="196"/>
      <c r="G122" s="196"/>
      <c r="H122" s="642">
        <v>1</v>
      </c>
      <c r="I122" s="196"/>
      <c r="J122" s="196"/>
      <c r="K122" s="69"/>
      <c r="L122" s="69"/>
      <c r="M122" s="69"/>
      <c r="N122" s="69"/>
      <c r="O122" s="69"/>
      <c r="P122" s="69"/>
      <c r="Q122" s="69"/>
    </row>
    <row r="123" spans="1:17" s="160" customFormat="1">
      <c r="A123" s="641" t="s">
        <v>633</v>
      </c>
      <c r="B123" s="378" t="s">
        <v>634</v>
      </c>
      <c r="C123" s="173">
        <v>2100</v>
      </c>
      <c r="D123" s="204" t="s">
        <v>532</v>
      </c>
      <c r="E123" s="196"/>
      <c r="F123" s="196"/>
      <c r="G123" s="196"/>
      <c r="H123" s="642">
        <v>6</v>
      </c>
      <c r="I123" s="196"/>
      <c r="J123" s="196"/>
      <c r="K123" s="69"/>
      <c r="L123" s="69"/>
      <c r="M123" s="69"/>
      <c r="N123" s="69"/>
      <c r="O123" s="69"/>
      <c r="P123" s="69"/>
      <c r="Q123" s="69"/>
    </row>
    <row r="124" spans="1:17" s="160" customFormat="1">
      <c r="A124" s="641" t="s">
        <v>635</v>
      </c>
      <c r="B124" s="378" t="s">
        <v>620</v>
      </c>
      <c r="C124" s="173">
        <v>700</v>
      </c>
      <c r="D124" s="204" t="s">
        <v>532</v>
      </c>
      <c r="E124" s="196"/>
      <c r="F124" s="196"/>
      <c r="G124" s="642">
        <v>2</v>
      </c>
      <c r="H124" s="196"/>
      <c r="I124" s="196"/>
      <c r="J124" s="196"/>
      <c r="K124" s="69"/>
      <c r="L124" s="69"/>
      <c r="M124" s="69"/>
      <c r="N124" s="69"/>
      <c r="O124" s="69"/>
      <c r="P124" s="69"/>
      <c r="Q124" s="69"/>
    </row>
    <row r="125" spans="1:17" s="160" customFormat="1">
      <c r="A125" s="641" t="s">
        <v>636</v>
      </c>
      <c r="B125" s="378" t="s">
        <v>605</v>
      </c>
      <c r="C125" s="173">
        <v>350</v>
      </c>
      <c r="D125" s="204" t="s">
        <v>532</v>
      </c>
      <c r="E125" s="196"/>
      <c r="F125" s="196"/>
      <c r="G125" s="196"/>
      <c r="H125" s="642">
        <v>1</v>
      </c>
      <c r="I125" s="196"/>
      <c r="J125" s="196"/>
      <c r="K125" s="69"/>
      <c r="L125" s="69"/>
      <c r="M125" s="69"/>
      <c r="N125" s="69"/>
      <c r="O125" s="69"/>
      <c r="P125" s="69"/>
      <c r="Q125" s="69"/>
    </row>
    <row r="126" spans="1:17" s="160" customFormat="1" ht="20.399999999999999" customHeight="1">
      <c r="A126" s="641" t="s">
        <v>637</v>
      </c>
      <c r="B126" s="378" t="s">
        <v>605</v>
      </c>
      <c r="C126" s="173">
        <v>350</v>
      </c>
      <c r="D126" s="204" t="s">
        <v>532</v>
      </c>
      <c r="E126" s="196"/>
      <c r="F126" s="196"/>
      <c r="G126" s="196"/>
      <c r="H126" s="709">
        <v>1</v>
      </c>
      <c r="I126" s="196"/>
      <c r="J126" s="196"/>
      <c r="K126" s="69"/>
      <c r="L126" s="69"/>
      <c r="M126" s="69"/>
      <c r="N126" s="69"/>
      <c r="O126" s="69"/>
      <c r="P126" s="69"/>
      <c r="Q126" s="69"/>
    </row>
    <row r="127" spans="1:17" s="160" customFormat="1" ht="20.399999999999999" customHeight="1">
      <c r="A127" s="641" t="s">
        <v>638</v>
      </c>
      <c r="B127" s="378" t="s">
        <v>620</v>
      </c>
      <c r="C127" s="173">
        <v>700</v>
      </c>
      <c r="D127" s="204" t="s">
        <v>532</v>
      </c>
      <c r="E127" s="196"/>
      <c r="F127" s="196"/>
      <c r="G127" s="196"/>
      <c r="H127" s="709">
        <v>2</v>
      </c>
      <c r="I127" s="196"/>
      <c r="J127" s="196"/>
      <c r="K127" s="69"/>
      <c r="L127" s="69"/>
      <c r="M127" s="69"/>
      <c r="N127" s="69"/>
      <c r="O127" s="69"/>
      <c r="P127" s="69"/>
      <c r="Q127" s="69"/>
    </row>
    <row r="128" spans="1:17" s="160" customFormat="1" ht="20.399999999999999" customHeight="1">
      <c r="A128" s="641" t="s">
        <v>639</v>
      </c>
      <c r="B128" s="378" t="s">
        <v>605</v>
      </c>
      <c r="C128" s="173">
        <v>350</v>
      </c>
      <c r="D128" s="204" t="s">
        <v>532</v>
      </c>
      <c r="E128" s="196"/>
      <c r="F128" s="196"/>
      <c r="G128" s="709">
        <v>1</v>
      </c>
      <c r="H128" s="196"/>
      <c r="I128" s="196"/>
      <c r="J128" s="196"/>
      <c r="K128" s="69"/>
      <c r="L128" s="69"/>
      <c r="M128" s="69"/>
      <c r="N128" s="69"/>
      <c r="O128" s="69"/>
      <c r="P128" s="69"/>
      <c r="Q128" s="69"/>
    </row>
    <row r="129" spans="1:18" s="160" customFormat="1" ht="20.399999999999999" customHeight="1">
      <c r="A129" s="641" t="s">
        <v>640</v>
      </c>
      <c r="B129" s="378" t="s">
        <v>607</v>
      </c>
      <c r="C129" s="173">
        <v>1050</v>
      </c>
      <c r="D129" s="204" t="s">
        <v>532</v>
      </c>
      <c r="E129" s="196"/>
      <c r="F129" s="196"/>
      <c r="G129" s="196"/>
      <c r="H129" s="709">
        <v>3</v>
      </c>
      <c r="I129" s="196"/>
      <c r="J129" s="196"/>
      <c r="K129" s="69"/>
      <c r="L129" s="69"/>
      <c r="M129" s="69"/>
      <c r="N129" s="69"/>
      <c r="O129" s="69"/>
      <c r="P129" s="69"/>
      <c r="Q129" s="69"/>
    </row>
    <row r="130" spans="1:18" s="160" customFormat="1" ht="20.399999999999999" customHeight="1">
      <c r="A130" s="641" t="s">
        <v>641</v>
      </c>
      <c r="B130" s="378" t="s">
        <v>556</v>
      </c>
      <c r="C130" s="173">
        <v>1750</v>
      </c>
      <c r="D130" s="204" t="s">
        <v>532</v>
      </c>
      <c r="E130" s="196"/>
      <c r="F130" s="196"/>
      <c r="G130" s="709">
        <v>5</v>
      </c>
      <c r="H130" s="196"/>
      <c r="I130" s="196"/>
      <c r="J130" s="196"/>
      <c r="K130" s="69"/>
      <c r="L130" s="69"/>
      <c r="M130" s="69"/>
      <c r="N130" s="69"/>
      <c r="O130" s="69"/>
      <c r="P130" s="69"/>
      <c r="Q130" s="69"/>
    </row>
    <row r="131" spans="1:18" s="160" customFormat="1" ht="20.399999999999999" customHeight="1">
      <c r="A131" s="641" t="s">
        <v>642</v>
      </c>
      <c r="B131" s="378" t="s">
        <v>643</v>
      </c>
      <c r="C131" s="173">
        <v>1400</v>
      </c>
      <c r="D131" s="204" t="s">
        <v>532</v>
      </c>
      <c r="E131" s="196"/>
      <c r="F131" s="196"/>
      <c r="G131" s="196"/>
      <c r="H131" s="709">
        <v>4</v>
      </c>
      <c r="I131" s="196"/>
      <c r="J131" s="196"/>
      <c r="K131" s="69"/>
      <c r="L131" s="69"/>
      <c r="M131" s="69"/>
      <c r="N131" s="69"/>
      <c r="O131" s="69"/>
      <c r="P131" s="69"/>
      <c r="Q131" s="69"/>
    </row>
    <row r="132" spans="1:18" s="160" customFormat="1" ht="20.399999999999999" customHeight="1">
      <c r="A132" s="641" t="s">
        <v>644</v>
      </c>
      <c r="B132" s="378" t="s">
        <v>605</v>
      </c>
      <c r="C132" s="173">
        <v>350</v>
      </c>
      <c r="D132" s="204" t="s">
        <v>532</v>
      </c>
      <c r="E132" s="196"/>
      <c r="F132" s="196"/>
      <c r="G132" s="196"/>
      <c r="H132" s="709">
        <v>1</v>
      </c>
      <c r="I132" s="196"/>
      <c r="J132" s="196"/>
      <c r="K132" s="69"/>
      <c r="L132" s="69"/>
      <c r="M132" s="69"/>
      <c r="N132" s="69"/>
      <c r="O132" s="69"/>
      <c r="P132" s="69"/>
      <c r="Q132" s="69"/>
    </row>
    <row r="133" spans="1:18" s="160" customFormat="1" ht="20.399999999999999" customHeight="1">
      <c r="A133" s="641" t="s">
        <v>645</v>
      </c>
      <c r="B133" s="378" t="s">
        <v>605</v>
      </c>
      <c r="C133" s="173">
        <v>350</v>
      </c>
      <c r="D133" s="204" t="s">
        <v>532</v>
      </c>
      <c r="E133" s="196"/>
      <c r="F133" s="196"/>
      <c r="G133" s="196"/>
      <c r="H133" s="709">
        <v>1</v>
      </c>
      <c r="I133" s="196"/>
      <c r="J133" s="196"/>
      <c r="K133" s="69"/>
      <c r="L133" s="69"/>
      <c r="M133" s="69"/>
      <c r="N133" s="69"/>
      <c r="O133" s="69"/>
      <c r="P133" s="69"/>
      <c r="Q133" s="69"/>
    </row>
    <row r="134" spans="1:18" s="160" customFormat="1" ht="20.399999999999999" customHeight="1">
      <c r="A134" s="974" t="s">
        <v>646</v>
      </c>
      <c r="B134" s="975" t="s">
        <v>605</v>
      </c>
      <c r="C134" s="208">
        <v>350</v>
      </c>
      <c r="D134" s="220" t="s">
        <v>532</v>
      </c>
      <c r="E134" s="389"/>
      <c r="F134" s="389"/>
      <c r="G134" s="1014">
        <v>1</v>
      </c>
      <c r="H134" s="389"/>
      <c r="I134" s="389"/>
      <c r="J134" s="389"/>
      <c r="K134" s="201"/>
      <c r="L134" s="201"/>
      <c r="M134" s="201"/>
      <c r="N134" s="201"/>
      <c r="O134" s="201"/>
      <c r="P134" s="201"/>
      <c r="Q134" s="201"/>
    </row>
    <row r="135" spans="1:18" s="160" customFormat="1" ht="20.399999999999999" customHeight="1">
      <c r="A135" s="971" t="s">
        <v>647</v>
      </c>
      <c r="B135" s="972" t="s">
        <v>605</v>
      </c>
      <c r="C135" s="320">
        <v>350</v>
      </c>
      <c r="D135" s="229" t="s">
        <v>532</v>
      </c>
      <c r="E135" s="349"/>
      <c r="F135" s="349"/>
      <c r="G135" s="349"/>
      <c r="H135" s="1012">
        <v>1</v>
      </c>
      <c r="I135" s="349"/>
      <c r="J135" s="349"/>
      <c r="K135" s="183"/>
      <c r="L135" s="183"/>
      <c r="M135" s="183"/>
      <c r="N135" s="183"/>
      <c r="O135" s="183"/>
      <c r="P135" s="183"/>
      <c r="Q135" s="183"/>
    </row>
    <row r="136" spans="1:18" s="160" customFormat="1" ht="21" customHeight="1">
      <c r="A136" s="641" t="s">
        <v>648</v>
      </c>
      <c r="B136" s="378" t="s">
        <v>620</v>
      </c>
      <c r="C136" s="173">
        <v>700</v>
      </c>
      <c r="D136" s="204" t="s">
        <v>532</v>
      </c>
      <c r="E136" s="196"/>
      <c r="F136" s="196"/>
      <c r="G136" s="196"/>
      <c r="H136" s="709">
        <v>2</v>
      </c>
      <c r="I136" s="196"/>
      <c r="J136" s="196"/>
      <c r="K136" s="69"/>
      <c r="L136" s="69"/>
      <c r="M136" s="69"/>
      <c r="N136" s="69"/>
      <c r="O136" s="69"/>
      <c r="P136" s="69"/>
      <c r="Q136" s="69"/>
    </row>
    <row r="137" spans="1:18" s="160" customFormat="1" ht="21" customHeight="1">
      <c r="A137" s="641" t="s">
        <v>649</v>
      </c>
      <c r="B137" s="378" t="s">
        <v>273</v>
      </c>
      <c r="C137" s="173">
        <v>3500</v>
      </c>
      <c r="D137" s="204" t="s">
        <v>532</v>
      </c>
      <c r="E137" s="196"/>
      <c r="F137" s="196"/>
      <c r="G137" s="196"/>
      <c r="H137" s="709">
        <v>10</v>
      </c>
      <c r="I137" s="196"/>
      <c r="J137" s="196"/>
      <c r="K137" s="69"/>
      <c r="L137" s="69"/>
      <c r="M137" s="69"/>
      <c r="N137" s="69"/>
      <c r="O137" s="69"/>
      <c r="P137" s="69"/>
      <c r="Q137" s="69"/>
    </row>
    <row r="138" spans="1:18" s="160" customFormat="1" ht="21" customHeight="1">
      <c r="A138" s="69" t="s">
        <v>249</v>
      </c>
      <c r="B138" s="370" t="s">
        <v>250</v>
      </c>
      <c r="C138" s="173">
        <f>SUM(C139:C179)</f>
        <v>283632</v>
      </c>
      <c r="D138" s="204"/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316"/>
    </row>
    <row r="139" spans="1:18" s="160" customFormat="1" ht="21" customHeight="1">
      <c r="A139" s="641" t="s">
        <v>601</v>
      </c>
      <c r="B139" s="378" t="s">
        <v>236</v>
      </c>
      <c r="C139" s="173">
        <v>13500</v>
      </c>
      <c r="D139" s="204" t="s">
        <v>534</v>
      </c>
      <c r="E139" s="176"/>
      <c r="F139" s="176"/>
      <c r="G139" s="176"/>
      <c r="H139" s="176"/>
      <c r="I139" s="176"/>
      <c r="J139" s="176"/>
      <c r="K139" s="709">
        <v>15</v>
      </c>
      <c r="L139" s="176"/>
      <c r="M139" s="176"/>
      <c r="N139" s="176"/>
      <c r="O139" s="176"/>
      <c r="P139" s="176"/>
      <c r="Q139" s="650"/>
      <c r="R139" s="651"/>
    </row>
    <row r="140" spans="1:18" s="160" customFormat="1" ht="21" customHeight="1">
      <c r="A140" s="641" t="s">
        <v>602</v>
      </c>
      <c r="B140" s="378" t="s">
        <v>603</v>
      </c>
      <c r="C140" s="173">
        <v>8100</v>
      </c>
      <c r="D140" s="204" t="s">
        <v>534</v>
      </c>
      <c r="E140" s="176"/>
      <c r="F140" s="176"/>
      <c r="G140" s="176"/>
      <c r="H140" s="176"/>
      <c r="I140" s="176"/>
      <c r="J140" s="176"/>
      <c r="K140" s="709">
        <v>9</v>
      </c>
      <c r="L140" s="176"/>
      <c r="M140" s="176"/>
      <c r="N140" s="176"/>
      <c r="O140" s="176"/>
      <c r="P140" s="176"/>
      <c r="Q140" s="650"/>
      <c r="R140" s="651"/>
    </row>
    <row r="141" spans="1:18" s="160" customFormat="1" ht="21" customHeight="1">
      <c r="A141" s="641" t="s">
        <v>604</v>
      </c>
      <c r="B141" s="378" t="s">
        <v>605</v>
      </c>
      <c r="C141" s="173">
        <v>900</v>
      </c>
      <c r="D141" s="204" t="s">
        <v>534</v>
      </c>
      <c r="E141" s="176"/>
      <c r="F141" s="176"/>
      <c r="G141" s="176"/>
      <c r="H141" s="176"/>
      <c r="I141" s="176"/>
      <c r="J141" s="176"/>
      <c r="K141" s="709">
        <v>1</v>
      </c>
      <c r="L141" s="176"/>
      <c r="M141" s="176"/>
      <c r="N141" s="176"/>
      <c r="O141" s="176"/>
      <c r="P141" s="176"/>
      <c r="Q141" s="650"/>
      <c r="R141" s="651"/>
    </row>
    <row r="142" spans="1:18" s="160" customFormat="1" ht="21" customHeight="1">
      <c r="A142" s="641" t="s">
        <v>606</v>
      </c>
      <c r="B142" s="378" t="s">
        <v>607</v>
      </c>
      <c r="C142" s="173">
        <v>2700</v>
      </c>
      <c r="D142" s="204" t="s">
        <v>534</v>
      </c>
      <c r="E142" s="176"/>
      <c r="F142" s="176"/>
      <c r="G142" s="176"/>
      <c r="H142" s="176"/>
      <c r="I142" s="176"/>
      <c r="J142" s="176"/>
      <c r="K142" s="709">
        <v>3</v>
      </c>
      <c r="L142" s="176"/>
      <c r="M142" s="176"/>
      <c r="N142" s="176"/>
      <c r="O142" s="176"/>
      <c r="P142" s="176"/>
      <c r="Q142" s="650"/>
      <c r="R142" s="651"/>
    </row>
    <row r="143" spans="1:18" s="160" customFormat="1" ht="21" customHeight="1">
      <c r="A143" s="641" t="s">
        <v>608</v>
      </c>
      <c r="B143" s="378" t="s">
        <v>609</v>
      </c>
      <c r="C143" s="173">
        <v>20700</v>
      </c>
      <c r="D143" s="204" t="s">
        <v>533</v>
      </c>
      <c r="E143" s="176"/>
      <c r="F143" s="176"/>
      <c r="G143" s="176"/>
      <c r="H143" s="176"/>
      <c r="I143" s="176"/>
      <c r="J143" s="176"/>
      <c r="K143" s="709">
        <v>23</v>
      </c>
      <c r="L143" s="176"/>
      <c r="M143" s="176"/>
      <c r="N143" s="176"/>
      <c r="O143" s="176"/>
      <c r="P143" s="176"/>
      <c r="Q143" s="650"/>
      <c r="R143" s="651"/>
    </row>
    <row r="144" spans="1:18" s="160" customFormat="1" ht="21" customHeight="1">
      <c r="A144" s="641" t="s">
        <v>610</v>
      </c>
      <c r="B144" s="378" t="s">
        <v>227</v>
      </c>
      <c r="C144" s="173">
        <v>45000</v>
      </c>
      <c r="D144" s="204" t="s">
        <v>533</v>
      </c>
      <c r="E144" s="176"/>
      <c r="F144" s="176"/>
      <c r="G144" s="176"/>
      <c r="H144" s="176"/>
      <c r="I144" s="176"/>
      <c r="J144" s="176"/>
      <c r="K144" s="709">
        <v>50</v>
      </c>
      <c r="L144" s="176"/>
      <c r="M144" s="176"/>
      <c r="N144" s="176"/>
      <c r="O144" s="176"/>
      <c r="P144" s="176"/>
      <c r="Q144" s="650"/>
      <c r="R144" s="651"/>
    </row>
    <row r="145" spans="1:18" s="160" customFormat="1" ht="21" customHeight="1">
      <c r="A145" s="641" t="s">
        <v>611</v>
      </c>
      <c r="B145" s="378" t="s">
        <v>612</v>
      </c>
      <c r="C145" s="173">
        <v>26100</v>
      </c>
      <c r="D145" s="204" t="s">
        <v>533</v>
      </c>
      <c r="E145" s="176"/>
      <c r="F145" s="176"/>
      <c r="G145" s="176"/>
      <c r="H145" s="176"/>
      <c r="I145" s="176"/>
      <c r="J145" s="176"/>
      <c r="K145" s="709">
        <v>29</v>
      </c>
      <c r="L145" s="176"/>
      <c r="M145" s="176"/>
      <c r="N145" s="176"/>
      <c r="O145" s="176"/>
      <c r="P145" s="176"/>
      <c r="Q145" s="650"/>
      <c r="R145" s="651"/>
    </row>
    <row r="146" spans="1:18" s="160" customFormat="1" ht="21" customHeight="1">
      <c r="A146" s="641" t="s">
        <v>613</v>
      </c>
      <c r="B146" s="378" t="s">
        <v>605</v>
      </c>
      <c r="C146" s="173">
        <v>900</v>
      </c>
      <c r="D146" s="204" t="s">
        <v>533</v>
      </c>
      <c r="E146" s="176"/>
      <c r="F146" s="176"/>
      <c r="G146" s="176"/>
      <c r="H146" s="176"/>
      <c r="I146" s="176"/>
      <c r="J146" s="176"/>
      <c r="K146" s="709">
        <v>1</v>
      </c>
      <c r="L146" s="176"/>
      <c r="M146" s="176"/>
      <c r="N146" s="176"/>
      <c r="O146" s="176"/>
      <c r="P146" s="176"/>
      <c r="Q146" s="650"/>
      <c r="R146" s="651"/>
    </row>
    <row r="147" spans="1:18" s="160" customFormat="1" ht="21" customHeight="1">
      <c r="A147" s="641" t="s">
        <v>614</v>
      </c>
      <c r="B147" s="378" t="s">
        <v>556</v>
      </c>
      <c r="C147" s="173">
        <v>4500</v>
      </c>
      <c r="D147" s="204" t="s">
        <v>533</v>
      </c>
      <c r="E147" s="176"/>
      <c r="F147" s="176"/>
      <c r="G147" s="176"/>
      <c r="H147" s="176"/>
      <c r="I147" s="176"/>
      <c r="J147" s="176"/>
      <c r="K147" s="709">
        <v>5</v>
      </c>
      <c r="L147" s="176"/>
      <c r="M147" s="176"/>
      <c r="N147" s="176"/>
      <c r="O147" s="176"/>
      <c r="P147" s="176"/>
      <c r="Q147" s="650"/>
      <c r="R147" s="651"/>
    </row>
    <row r="148" spans="1:18" s="160" customFormat="1" ht="21" customHeight="1">
      <c r="A148" s="641" t="s">
        <v>615</v>
      </c>
      <c r="B148" s="378" t="s">
        <v>616</v>
      </c>
      <c r="C148" s="173">
        <v>29700</v>
      </c>
      <c r="D148" s="204" t="s">
        <v>533</v>
      </c>
      <c r="E148" s="176"/>
      <c r="F148" s="176"/>
      <c r="G148" s="176"/>
      <c r="H148" s="176"/>
      <c r="I148" s="176"/>
      <c r="J148" s="176"/>
      <c r="K148" s="709">
        <v>33</v>
      </c>
      <c r="L148" s="176"/>
      <c r="M148" s="176"/>
      <c r="N148" s="176"/>
      <c r="O148" s="176"/>
      <c r="P148" s="176"/>
      <c r="Q148" s="650"/>
      <c r="R148" s="651"/>
    </row>
    <row r="149" spans="1:18" s="160" customFormat="1" ht="21" customHeight="1">
      <c r="A149" s="641" t="s">
        <v>617</v>
      </c>
      <c r="B149" s="378" t="s">
        <v>273</v>
      </c>
      <c r="C149" s="173">
        <v>9000</v>
      </c>
      <c r="D149" s="204" t="s">
        <v>538</v>
      </c>
      <c r="E149" s="176"/>
      <c r="F149" s="176"/>
      <c r="G149" s="176"/>
      <c r="H149" s="176"/>
      <c r="I149" s="176"/>
      <c r="J149" s="176"/>
      <c r="K149" s="709">
        <v>10</v>
      </c>
      <c r="L149" s="176"/>
      <c r="M149" s="176"/>
      <c r="N149" s="176"/>
      <c r="O149" s="176"/>
      <c r="P149" s="176"/>
      <c r="Q149" s="650"/>
      <c r="R149" s="651"/>
    </row>
    <row r="150" spans="1:18" s="160" customFormat="1" ht="21" customHeight="1">
      <c r="A150" s="641" t="s">
        <v>618</v>
      </c>
      <c r="B150" s="378" t="s">
        <v>273</v>
      </c>
      <c r="C150" s="173">
        <v>9000</v>
      </c>
      <c r="D150" s="204" t="s">
        <v>540</v>
      </c>
      <c r="E150" s="176"/>
      <c r="F150" s="176"/>
      <c r="G150" s="176"/>
      <c r="H150" s="176"/>
      <c r="I150" s="176"/>
      <c r="J150" s="176"/>
      <c r="K150" s="709">
        <v>10</v>
      </c>
      <c r="L150" s="176"/>
      <c r="M150" s="176"/>
      <c r="N150" s="176"/>
      <c r="O150" s="176"/>
      <c r="P150" s="176"/>
      <c r="Q150" s="650"/>
      <c r="R150" s="651"/>
    </row>
    <row r="151" spans="1:18" s="160" customFormat="1" ht="21" customHeight="1">
      <c r="A151" s="641" t="s">
        <v>619</v>
      </c>
      <c r="B151" s="378" t="s">
        <v>620</v>
      </c>
      <c r="C151" s="173">
        <v>1800</v>
      </c>
      <c r="D151" s="204" t="s">
        <v>540</v>
      </c>
      <c r="E151" s="176"/>
      <c r="F151" s="176"/>
      <c r="G151" s="176"/>
      <c r="H151" s="176"/>
      <c r="I151" s="176"/>
      <c r="J151" s="176"/>
      <c r="K151" s="709">
        <v>2</v>
      </c>
      <c r="L151" s="176"/>
      <c r="M151" s="176"/>
      <c r="N151" s="176"/>
      <c r="O151" s="176"/>
      <c r="P151" s="176"/>
      <c r="Q151" s="650"/>
      <c r="R151" s="651"/>
    </row>
    <row r="152" spans="1:18" s="160" customFormat="1" ht="21" customHeight="1">
      <c r="A152" s="641" t="s">
        <v>621</v>
      </c>
      <c r="B152" s="378" t="s">
        <v>605</v>
      </c>
      <c r="C152" s="173">
        <v>900</v>
      </c>
      <c r="D152" s="204" t="s">
        <v>540</v>
      </c>
      <c r="E152" s="176"/>
      <c r="F152" s="176"/>
      <c r="G152" s="176"/>
      <c r="H152" s="176"/>
      <c r="I152" s="176"/>
      <c r="J152" s="176"/>
      <c r="K152" s="709">
        <v>1</v>
      </c>
      <c r="L152" s="176"/>
      <c r="M152" s="176"/>
      <c r="N152" s="176"/>
      <c r="O152" s="176"/>
      <c r="P152" s="176"/>
      <c r="Q152" s="650"/>
      <c r="R152" s="651"/>
    </row>
    <row r="153" spans="1:18" s="160" customFormat="1" ht="21" customHeight="1">
      <c r="A153" s="641" t="s">
        <v>624</v>
      </c>
      <c r="B153" s="378" t="s">
        <v>273</v>
      </c>
      <c r="C153" s="173">
        <v>9000</v>
      </c>
      <c r="D153" s="204" t="s">
        <v>541</v>
      </c>
      <c r="E153" s="176"/>
      <c r="F153" s="176"/>
      <c r="G153" s="176"/>
      <c r="H153" s="176"/>
      <c r="I153" s="176"/>
      <c r="J153" s="176"/>
      <c r="K153" s="709">
        <v>10</v>
      </c>
      <c r="L153" s="176"/>
      <c r="M153" s="176"/>
      <c r="N153" s="176"/>
      <c r="O153" s="176"/>
      <c r="P153" s="176"/>
      <c r="Q153" s="650"/>
      <c r="R153" s="651"/>
    </row>
    <row r="154" spans="1:18" s="160" customFormat="1" ht="18">
      <c r="A154" s="641" t="s">
        <v>625</v>
      </c>
      <c r="B154" s="378" t="s">
        <v>273</v>
      </c>
      <c r="C154" s="173">
        <v>9000</v>
      </c>
      <c r="D154" s="204" t="s">
        <v>541</v>
      </c>
      <c r="E154" s="176"/>
      <c r="F154" s="176"/>
      <c r="G154" s="176"/>
      <c r="H154" s="176"/>
      <c r="I154" s="176"/>
      <c r="J154" s="176"/>
      <c r="K154" s="709">
        <v>10</v>
      </c>
      <c r="L154" s="176"/>
      <c r="M154" s="176"/>
      <c r="N154" s="176"/>
      <c r="O154" s="176"/>
      <c r="P154" s="176"/>
      <c r="Q154" s="650"/>
      <c r="R154" s="651"/>
    </row>
    <row r="155" spans="1:18" s="160" customFormat="1" ht="21" customHeight="1">
      <c r="A155" s="641" t="s">
        <v>626</v>
      </c>
      <c r="B155" s="378" t="s">
        <v>556</v>
      </c>
      <c r="C155" s="173">
        <v>4500</v>
      </c>
      <c r="D155" s="204" t="s">
        <v>541</v>
      </c>
      <c r="E155" s="176"/>
      <c r="F155" s="176"/>
      <c r="G155" s="176"/>
      <c r="H155" s="176"/>
      <c r="I155" s="176"/>
      <c r="J155" s="176"/>
      <c r="K155" s="709">
        <v>5</v>
      </c>
      <c r="L155" s="176"/>
      <c r="M155" s="176"/>
      <c r="N155" s="176"/>
      <c r="O155" s="176"/>
      <c r="P155" s="176"/>
      <c r="Q155" s="650"/>
      <c r="R155" s="651"/>
    </row>
    <row r="156" spans="1:18" s="160" customFormat="1" ht="21" customHeight="1">
      <c r="A156" s="641" t="s">
        <v>627</v>
      </c>
      <c r="B156" s="378" t="s">
        <v>273</v>
      </c>
      <c r="C156" s="173">
        <v>9000</v>
      </c>
      <c r="D156" s="204" t="s">
        <v>541</v>
      </c>
      <c r="E156" s="176"/>
      <c r="F156" s="176"/>
      <c r="G156" s="176"/>
      <c r="H156" s="176"/>
      <c r="I156" s="176"/>
      <c r="J156" s="176"/>
      <c r="K156" s="709">
        <v>10</v>
      </c>
      <c r="L156" s="176"/>
      <c r="M156" s="176"/>
      <c r="N156" s="176"/>
      <c r="O156" s="176"/>
      <c r="P156" s="176"/>
      <c r="Q156" s="650"/>
      <c r="R156" s="651"/>
    </row>
    <row r="157" spans="1:18" s="160" customFormat="1" ht="21" customHeight="1">
      <c r="A157" s="641" t="s">
        <v>622</v>
      </c>
      <c r="B157" s="378" t="s">
        <v>605</v>
      </c>
      <c r="C157" s="173">
        <v>900</v>
      </c>
      <c r="D157" s="204" t="s">
        <v>539</v>
      </c>
      <c r="E157" s="176"/>
      <c r="F157" s="176"/>
      <c r="G157" s="176"/>
      <c r="H157" s="176"/>
      <c r="I157" s="176"/>
      <c r="J157" s="176"/>
      <c r="K157" s="709">
        <v>1</v>
      </c>
      <c r="L157" s="176"/>
      <c r="M157" s="176"/>
      <c r="N157" s="176"/>
      <c r="O157" s="176"/>
      <c r="P157" s="176"/>
      <c r="Q157" s="650"/>
      <c r="R157" s="651"/>
    </row>
    <row r="158" spans="1:18" s="160" customFormat="1" ht="21" customHeight="1">
      <c r="A158" s="641" t="s">
        <v>623</v>
      </c>
      <c r="B158" s="378" t="s">
        <v>605</v>
      </c>
      <c r="C158" s="173">
        <v>900</v>
      </c>
      <c r="D158" s="204" t="s">
        <v>539</v>
      </c>
      <c r="E158" s="176"/>
      <c r="F158" s="176"/>
      <c r="G158" s="176"/>
      <c r="H158" s="176"/>
      <c r="I158" s="176"/>
      <c r="J158" s="176"/>
      <c r="K158" s="709">
        <v>1</v>
      </c>
      <c r="L158" s="176"/>
      <c r="M158" s="176"/>
      <c r="N158" s="176"/>
      <c r="O158" s="176"/>
      <c r="P158" s="176"/>
      <c r="Q158" s="650"/>
      <c r="R158" s="651"/>
    </row>
    <row r="159" spans="1:18" s="160" customFormat="1" ht="21" customHeight="1">
      <c r="A159" s="641" t="s">
        <v>628</v>
      </c>
      <c r="B159" s="378" t="s">
        <v>309</v>
      </c>
      <c r="C159" s="173">
        <v>18000</v>
      </c>
      <c r="D159" s="204" t="s">
        <v>532</v>
      </c>
      <c r="E159" s="176"/>
      <c r="F159" s="176"/>
      <c r="G159" s="176"/>
      <c r="H159" s="176"/>
      <c r="I159" s="176"/>
      <c r="J159" s="176"/>
      <c r="K159" s="709">
        <v>20</v>
      </c>
      <c r="L159" s="176"/>
      <c r="M159" s="176"/>
      <c r="N159" s="176"/>
      <c r="O159" s="176"/>
      <c r="P159" s="176"/>
      <c r="Q159" s="650"/>
      <c r="R159" s="651"/>
    </row>
    <row r="160" spans="1:18" s="160" customFormat="1" ht="21" customHeight="1">
      <c r="A160" s="974" t="s">
        <v>629</v>
      </c>
      <c r="B160" s="975" t="s">
        <v>273</v>
      </c>
      <c r="C160" s="208">
        <v>9000</v>
      </c>
      <c r="D160" s="220" t="s">
        <v>532</v>
      </c>
      <c r="E160" s="221"/>
      <c r="F160" s="221"/>
      <c r="G160" s="221"/>
      <c r="H160" s="221"/>
      <c r="I160" s="221"/>
      <c r="J160" s="221"/>
      <c r="K160" s="1014">
        <v>10</v>
      </c>
      <c r="L160" s="221"/>
      <c r="M160" s="221"/>
      <c r="N160" s="221"/>
      <c r="O160" s="221"/>
      <c r="P160" s="221"/>
      <c r="Q160" s="978"/>
      <c r="R160" s="651"/>
    </row>
    <row r="161" spans="1:18" s="160" customFormat="1" ht="21" customHeight="1">
      <c r="A161" s="971" t="s">
        <v>630</v>
      </c>
      <c r="B161" s="972" t="s">
        <v>620</v>
      </c>
      <c r="C161" s="320">
        <v>1800</v>
      </c>
      <c r="D161" s="229" t="s">
        <v>532</v>
      </c>
      <c r="E161" s="186"/>
      <c r="F161" s="186"/>
      <c r="G161" s="186"/>
      <c r="H161" s="186"/>
      <c r="I161" s="186"/>
      <c r="J161" s="186"/>
      <c r="K161" s="1012">
        <v>2</v>
      </c>
      <c r="L161" s="186"/>
      <c r="M161" s="186"/>
      <c r="N161" s="186"/>
      <c r="O161" s="186"/>
      <c r="P161" s="186"/>
      <c r="Q161" s="977"/>
      <c r="R161" s="651"/>
    </row>
    <row r="162" spans="1:18" s="160" customFormat="1" ht="21" customHeight="1">
      <c r="A162" s="641" t="s">
        <v>631</v>
      </c>
      <c r="B162" s="378" t="s">
        <v>605</v>
      </c>
      <c r="C162" s="173">
        <v>900</v>
      </c>
      <c r="D162" s="204" t="s">
        <v>532</v>
      </c>
      <c r="E162" s="176"/>
      <c r="F162" s="176"/>
      <c r="G162" s="176"/>
      <c r="H162" s="176"/>
      <c r="I162" s="176"/>
      <c r="J162" s="176"/>
      <c r="K162" s="709">
        <v>1</v>
      </c>
      <c r="L162" s="176"/>
      <c r="M162" s="176"/>
      <c r="N162" s="176"/>
      <c r="O162" s="176"/>
      <c r="P162" s="176"/>
      <c r="Q162" s="650"/>
      <c r="R162" s="651"/>
    </row>
    <row r="163" spans="1:18" s="160" customFormat="1" ht="21" customHeight="1">
      <c r="A163" s="641" t="s">
        <v>632</v>
      </c>
      <c r="B163" s="378" t="s">
        <v>605</v>
      </c>
      <c r="C163" s="173">
        <v>900</v>
      </c>
      <c r="D163" s="204" t="s">
        <v>532</v>
      </c>
      <c r="E163" s="176"/>
      <c r="F163" s="176"/>
      <c r="G163" s="176"/>
      <c r="H163" s="176"/>
      <c r="I163" s="176"/>
      <c r="J163" s="176"/>
      <c r="K163" s="709">
        <v>1</v>
      </c>
      <c r="L163" s="176"/>
      <c r="M163" s="176"/>
      <c r="N163" s="176"/>
      <c r="O163" s="176"/>
      <c r="P163" s="176"/>
      <c r="Q163" s="650"/>
      <c r="R163" s="651"/>
    </row>
    <row r="164" spans="1:18" s="160" customFormat="1" ht="21" customHeight="1">
      <c r="A164" s="641" t="s">
        <v>633</v>
      </c>
      <c r="B164" s="378" t="s">
        <v>634</v>
      </c>
      <c r="C164" s="173">
        <v>5400</v>
      </c>
      <c r="D164" s="204" t="s">
        <v>532</v>
      </c>
      <c r="E164" s="176"/>
      <c r="F164" s="176"/>
      <c r="G164" s="176"/>
      <c r="H164" s="176"/>
      <c r="I164" s="176"/>
      <c r="J164" s="176"/>
      <c r="K164" s="709">
        <v>6</v>
      </c>
      <c r="L164" s="176"/>
      <c r="M164" s="176"/>
      <c r="N164" s="176"/>
      <c r="O164" s="176"/>
      <c r="P164" s="176"/>
      <c r="Q164" s="650"/>
      <c r="R164" s="651"/>
    </row>
    <row r="165" spans="1:18" s="160" customFormat="1" ht="21" customHeight="1">
      <c r="A165" s="641" t="s">
        <v>635</v>
      </c>
      <c r="B165" s="378" t="s">
        <v>620</v>
      </c>
      <c r="C165" s="173">
        <v>1800</v>
      </c>
      <c r="D165" s="204" t="s">
        <v>532</v>
      </c>
      <c r="E165" s="176"/>
      <c r="F165" s="176"/>
      <c r="G165" s="176"/>
      <c r="H165" s="176"/>
      <c r="I165" s="176"/>
      <c r="J165" s="176"/>
      <c r="K165" s="709">
        <v>2</v>
      </c>
      <c r="L165" s="176"/>
      <c r="M165" s="176"/>
      <c r="N165" s="176"/>
      <c r="O165" s="176"/>
      <c r="P165" s="176"/>
      <c r="Q165" s="650"/>
      <c r="R165" s="651"/>
    </row>
    <row r="166" spans="1:18" s="160" customFormat="1" ht="21" customHeight="1">
      <c r="A166" s="641" t="s">
        <v>636</v>
      </c>
      <c r="B166" s="378" t="s">
        <v>605</v>
      </c>
      <c r="C166" s="173">
        <v>900</v>
      </c>
      <c r="D166" s="204" t="s">
        <v>532</v>
      </c>
      <c r="E166" s="176"/>
      <c r="F166" s="176"/>
      <c r="G166" s="176"/>
      <c r="H166" s="176"/>
      <c r="I166" s="176"/>
      <c r="J166" s="176"/>
      <c r="K166" s="709">
        <v>1</v>
      </c>
      <c r="L166" s="176"/>
      <c r="M166" s="176"/>
      <c r="N166" s="176"/>
      <c r="O166" s="176"/>
      <c r="P166" s="176"/>
      <c r="Q166" s="650"/>
      <c r="R166" s="651"/>
    </row>
    <row r="167" spans="1:18" s="160" customFormat="1" ht="21" customHeight="1">
      <c r="A167" s="641" t="s">
        <v>637</v>
      </c>
      <c r="B167" s="378" t="s">
        <v>605</v>
      </c>
      <c r="C167" s="173">
        <v>900</v>
      </c>
      <c r="D167" s="204" t="s">
        <v>532</v>
      </c>
      <c r="E167" s="176"/>
      <c r="F167" s="176"/>
      <c r="G167" s="176"/>
      <c r="H167" s="176"/>
      <c r="I167" s="176"/>
      <c r="J167" s="176"/>
      <c r="K167" s="709">
        <v>1</v>
      </c>
      <c r="L167" s="176"/>
      <c r="M167" s="176"/>
      <c r="N167" s="176"/>
      <c r="O167" s="176"/>
      <c r="P167" s="176"/>
      <c r="Q167" s="650"/>
      <c r="R167" s="651"/>
    </row>
    <row r="168" spans="1:18" s="160" customFormat="1" ht="21" customHeight="1">
      <c r="A168" s="641" t="s">
        <v>638</v>
      </c>
      <c r="B168" s="378" t="s">
        <v>620</v>
      </c>
      <c r="C168" s="173">
        <v>1800</v>
      </c>
      <c r="D168" s="204" t="s">
        <v>532</v>
      </c>
      <c r="E168" s="176"/>
      <c r="F168" s="176"/>
      <c r="G168" s="176"/>
      <c r="H168" s="176"/>
      <c r="I168" s="176"/>
      <c r="J168" s="176"/>
      <c r="K168" s="709">
        <v>2</v>
      </c>
      <c r="L168" s="176"/>
      <c r="M168" s="176"/>
      <c r="N168" s="176"/>
      <c r="O168" s="176"/>
      <c r="P168" s="176"/>
      <c r="Q168" s="650"/>
      <c r="R168" s="651"/>
    </row>
    <row r="169" spans="1:18" s="160" customFormat="1" ht="21" customHeight="1">
      <c r="A169" s="641" t="s">
        <v>639</v>
      </c>
      <c r="B169" s="378" t="s">
        <v>605</v>
      </c>
      <c r="C169" s="173">
        <v>900</v>
      </c>
      <c r="D169" s="204" t="s">
        <v>532</v>
      </c>
      <c r="E169" s="176"/>
      <c r="F169" s="176"/>
      <c r="G169" s="176"/>
      <c r="H169" s="176"/>
      <c r="I169" s="176"/>
      <c r="J169" s="176"/>
      <c r="K169" s="709">
        <v>1</v>
      </c>
      <c r="L169" s="176"/>
      <c r="M169" s="176"/>
      <c r="N169" s="176"/>
      <c r="O169" s="176"/>
      <c r="P169" s="176"/>
      <c r="Q169" s="650"/>
      <c r="R169" s="651"/>
    </row>
    <row r="170" spans="1:18" s="160" customFormat="1" ht="21" customHeight="1">
      <c r="A170" s="641" t="s">
        <v>640</v>
      </c>
      <c r="B170" s="378" t="s">
        <v>607</v>
      </c>
      <c r="C170" s="173">
        <v>2700</v>
      </c>
      <c r="D170" s="204" t="s">
        <v>532</v>
      </c>
      <c r="E170" s="176"/>
      <c r="F170" s="176"/>
      <c r="G170" s="176"/>
      <c r="H170" s="176"/>
      <c r="I170" s="176"/>
      <c r="J170" s="176"/>
      <c r="K170" s="709">
        <v>3</v>
      </c>
      <c r="L170" s="176"/>
      <c r="M170" s="176"/>
      <c r="N170" s="176"/>
      <c r="O170" s="176"/>
      <c r="P170" s="176"/>
      <c r="Q170" s="650"/>
      <c r="R170" s="651"/>
    </row>
    <row r="171" spans="1:18" s="160" customFormat="1" ht="21" customHeight="1">
      <c r="A171" s="641" t="s">
        <v>641</v>
      </c>
      <c r="B171" s="378" t="s">
        <v>556</v>
      </c>
      <c r="C171" s="173">
        <v>4500</v>
      </c>
      <c r="D171" s="204" t="s">
        <v>532</v>
      </c>
      <c r="E171" s="176"/>
      <c r="F171" s="176"/>
      <c r="G171" s="176"/>
      <c r="H171" s="176"/>
      <c r="I171" s="176"/>
      <c r="J171" s="176"/>
      <c r="K171" s="709">
        <v>5</v>
      </c>
      <c r="L171" s="176"/>
      <c r="M171" s="176"/>
      <c r="N171" s="176"/>
      <c r="O171" s="176"/>
      <c r="P171" s="176"/>
      <c r="Q171" s="650"/>
      <c r="R171" s="651"/>
    </row>
    <row r="172" spans="1:18" s="160" customFormat="1" ht="21" customHeight="1">
      <c r="A172" s="641" t="s">
        <v>642</v>
      </c>
      <c r="B172" s="378" t="s">
        <v>643</v>
      </c>
      <c r="C172" s="173">
        <v>3600</v>
      </c>
      <c r="D172" s="204" t="s">
        <v>532</v>
      </c>
      <c r="E172" s="176"/>
      <c r="F172" s="176"/>
      <c r="G172" s="176"/>
      <c r="H172" s="176"/>
      <c r="I172" s="176"/>
      <c r="J172" s="176"/>
      <c r="K172" s="709">
        <v>4</v>
      </c>
      <c r="L172" s="176"/>
      <c r="M172" s="176"/>
      <c r="N172" s="176"/>
      <c r="O172" s="176"/>
      <c r="P172" s="176"/>
      <c r="Q172" s="650"/>
      <c r="R172" s="651"/>
    </row>
    <row r="173" spans="1:18" s="160" customFormat="1" ht="21" customHeight="1">
      <c r="A173" s="641" t="s">
        <v>644</v>
      </c>
      <c r="B173" s="378" t="s">
        <v>605</v>
      </c>
      <c r="C173" s="173">
        <v>900</v>
      </c>
      <c r="D173" s="204" t="s">
        <v>532</v>
      </c>
      <c r="E173" s="176"/>
      <c r="F173" s="176"/>
      <c r="G173" s="176"/>
      <c r="H173" s="176"/>
      <c r="I173" s="176"/>
      <c r="J173" s="176"/>
      <c r="K173" s="709">
        <v>1</v>
      </c>
      <c r="L173" s="176"/>
      <c r="M173" s="176"/>
      <c r="N173" s="176"/>
      <c r="O173" s="176"/>
      <c r="P173" s="176"/>
      <c r="Q173" s="650"/>
      <c r="R173" s="651"/>
    </row>
    <row r="174" spans="1:18" s="160" customFormat="1" ht="21" customHeight="1">
      <c r="A174" s="641" t="s">
        <v>645</v>
      </c>
      <c r="B174" s="378" t="s">
        <v>605</v>
      </c>
      <c r="C174" s="173">
        <v>900</v>
      </c>
      <c r="D174" s="204" t="s">
        <v>532</v>
      </c>
      <c r="E174" s="176"/>
      <c r="F174" s="176"/>
      <c r="G174" s="176"/>
      <c r="H174" s="176"/>
      <c r="I174" s="176"/>
      <c r="J174" s="176"/>
      <c r="K174" s="709">
        <v>1</v>
      </c>
      <c r="L174" s="176"/>
      <c r="M174" s="176"/>
      <c r="N174" s="176"/>
      <c r="O174" s="176"/>
      <c r="P174" s="176"/>
      <c r="Q174" s="650"/>
      <c r="R174" s="651"/>
    </row>
    <row r="175" spans="1:18" s="160" customFormat="1" ht="21" customHeight="1">
      <c r="A175" s="641" t="s">
        <v>646</v>
      </c>
      <c r="B175" s="378" t="s">
        <v>605</v>
      </c>
      <c r="C175" s="173">
        <v>900</v>
      </c>
      <c r="D175" s="204" t="s">
        <v>532</v>
      </c>
      <c r="E175" s="176"/>
      <c r="F175" s="176"/>
      <c r="G175" s="176"/>
      <c r="H175" s="176"/>
      <c r="I175" s="176"/>
      <c r="J175" s="176"/>
      <c r="K175" s="709">
        <v>1</v>
      </c>
      <c r="L175" s="176"/>
      <c r="M175" s="176"/>
      <c r="N175" s="176"/>
      <c r="O175" s="176"/>
      <c r="P175" s="176"/>
      <c r="Q175" s="650"/>
      <c r="R175" s="651"/>
    </row>
    <row r="176" spans="1:18" s="160" customFormat="1" ht="21" customHeight="1">
      <c r="A176" s="641" t="s">
        <v>647</v>
      </c>
      <c r="B176" s="378" t="s">
        <v>605</v>
      </c>
      <c r="C176" s="173">
        <v>900</v>
      </c>
      <c r="D176" s="204" t="s">
        <v>532</v>
      </c>
      <c r="E176" s="176"/>
      <c r="F176" s="176"/>
      <c r="G176" s="176"/>
      <c r="H176" s="176"/>
      <c r="I176" s="176"/>
      <c r="J176" s="176"/>
      <c r="K176" s="709">
        <v>1</v>
      </c>
      <c r="L176" s="176"/>
      <c r="M176" s="176"/>
      <c r="N176" s="176"/>
      <c r="O176" s="176"/>
      <c r="P176" s="176"/>
      <c r="Q176" s="650"/>
      <c r="R176" s="651"/>
    </row>
    <row r="177" spans="1:18" s="160" customFormat="1" ht="21" customHeight="1">
      <c r="A177" s="641" t="s">
        <v>648</v>
      </c>
      <c r="B177" s="378" t="s">
        <v>620</v>
      </c>
      <c r="C177" s="173">
        <v>1800</v>
      </c>
      <c r="D177" s="204" t="s">
        <v>532</v>
      </c>
      <c r="E177" s="176"/>
      <c r="F177" s="176"/>
      <c r="G177" s="176"/>
      <c r="H177" s="176"/>
      <c r="I177" s="176"/>
      <c r="J177" s="176"/>
      <c r="K177" s="709">
        <v>2</v>
      </c>
      <c r="L177" s="176"/>
      <c r="M177" s="176"/>
      <c r="N177" s="176"/>
      <c r="O177" s="176"/>
      <c r="P177" s="176"/>
      <c r="Q177" s="650"/>
      <c r="R177" s="651"/>
    </row>
    <row r="178" spans="1:18" s="160" customFormat="1" ht="21" customHeight="1">
      <c r="A178" s="641" t="s">
        <v>649</v>
      </c>
      <c r="B178" s="378" t="s">
        <v>273</v>
      </c>
      <c r="C178" s="173">
        <v>9000</v>
      </c>
      <c r="D178" s="204" t="s">
        <v>532</v>
      </c>
      <c r="E178" s="176"/>
      <c r="F178" s="176"/>
      <c r="G178" s="176"/>
      <c r="H178" s="176"/>
      <c r="I178" s="176"/>
      <c r="J178" s="176"/>
      <c r="K178" s="709">
        <v>10</v>
      </c>
      <c r="L178" s="176"/>
      <c r="M178" s="176"/>
      <c r="N178" s="176"/>
      <c r="O178" s="176"/>
      <c r="P178" s="176"/>
      <c r="Q178" s="650"/>
      <c r="R178" s="651"/>
    </row>
    <row r="179" spans="1:18" s="160" customFormat="1" ht="21" customHeight="1">
      <c r="A179" s="275" t="s">
        <v>650</v>
      </c>
      <c r="B179" s="175" t="s">
        <v>568</v>
      </c>
      <c r="C179" s="173">
        <v>10032</v>
      </c>
      <c r="D179" s="663" t="s">
        <v>531</v>
      </c>
      <c r="E179" s="176"/>
      <c r="F179" s="176"/>
      <c r="G179" s="176">
        <v>1</v>
      </c>
      <c r="H179" s="176">
        <v>1</v>
      </c>
      <c r="I179" s="176">
        <v>1</v>
      </c>
      <c r="J179" s="176"/>
      <c r="K179" s="176">
        <v>1</v>
      </c>
      <c r="L179" s="268"/>
      <c r="M179" s="176"/>
      <c r="N179" s="176"/>
      <c r="O179" s="176"/>
      <c r="P179" s="176"/>
      <c r="Q179" s="650"/>
      <c r="R179" s="651"/>
    </row>
    <row r="180" spans="1:18" s="160" customFormat="1" ht="21" customHeight="1">
      <c r="A180" s="195" t="s">
        <v>252</v>
      </c>
      <c r="B180" s="205"/>
      <c r="C180" s="194">
        <f>C181</f>
        <v>145000</v>
      </c>
      <c r="D180" s="191"/>
      <c r="E180" s="191"/>
      <c r="F180" s="191"/>
      <c r="G180" s="191"/>
      <c r="H180" s="191"/>
      <c r="I180" s="191"/>
      <c r="J180" s="191"/>
      <c r="K180" s="191"/>
      <c r="L180" s="191"/>
      <c r="M180" s="191"/>
      <c r="N180" s="191"/>
      <c r="O180" s="191"/>
      <c r="P180" s="191"/>
      <c r="Q180" s="191"/>
    </row>
    <row r="181" spans="1:18" s="160" customFormat="1" ht="21" customHeight="1">
      <c r="A181" s="341" t="s">
        <v>254</v>
      </c>
      <c r="B181" s="432" t="s">
        <v>229</v>
      </c>
      <c r="C181" s="342">
        <f>C183+C189+C190+C194+C198</f>
        <v>145000</v>
      </c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</row>
    <row r="182" spans="1:18" s="160" customFormat="1" ht="21" customHeight="1">
      <c r="A182" s="275" t="s">
        <v>255</v>
      </c>
      <c r="B182" s="192"/>
      <c r="C182" s="179"/>
      <c r="D182" s="202"/>
      <c r="E182" s="202"/>
      <c r="F182" s="202"/>
      <c r="G182" s="202"/>
      <c r="H182" s="202"/>
      <c r="I182" s="202"/>
      <c r="J182" s="202"/>
      <c r="K182" s="69"/>
      <c r="L182" s="69"/>
      <c r="M182" s="69"/>
      <c r="N182" s="69"/>
      <c r="O182" s="69"/>
      <c r="P182" s="69"/>
      <c r="Q182" s="69"/>
    </row>
    <row r="183" spans="1:18" s="160" customFormat="1" ht="40.200000000000003" customHeight="1">
      <c r="A183" s="69" t="s">
        <v>516</v>
      </c>
      <c r="B183" s="214" t="s">
        <v>229</v>
      </c>
      <c r="C183" s="217">
        <v>20000</v>
      </c>
      <c r="D183" s="528"/>
      <c r="E183" s="528"/>
      <c r="F183" s="528"/>
      <c r="G183" s="528"/>
      <c r="H183" s="528"/>
      <c r="I183" s="528"/>
      <c r="J183" s="528"/>
      <c r="K183" s="69"/>
      <c r="L183" s="69"/>
      <c r="M183" s="69"/>
      <c r="N183" s="69"/>
      <c r="O183" s="69"/>
      <c r="P183" s="69"/>
      <c r="Q183" s="587" t="s">
        <v>563</v>
      </c>
    </row>
    <row r="184" spans="1:18" s="160" customFormat="1" ht="23.25" customHeight="1">
      <c r="A184" s="69"/>
      <c r="B184" s="214" t="s">
        <v>296</v>
      </c>
      <c r="C184" s="217">
        <v>4500</v>
      </c>
      <c r="D184" s="524" t="s">
        <v>532</v>
      </c>
      <c r="E184" s="626"/>
      <c r="F184" s="626"/>
      <c r="G184" s="626">
        <v>25</v>
      </c>
      <c r="H184" s="626"/>
      <c r="I184" s="626"/>
      <c r="J184" s="626"/>
      <c r="K184" s="627"/>
      <c r="L184" s="627"/>
      <c r="M184" s="627"/>
      <c r="N184" s="627"/>
      <c r="O184" s="627"/>
      <c r="P184" s="627"/>
      <c r="Q184" s="69"/>
    </row>
    <row r="185" spans="1:18" s="160" customFormat="1" ht="21" customHeight="1">
      <c r="A185" s="201"/>
      <c r="B185" s="780" t="s">
        <v>296</v>
      </c>
      <c r="C185" s="781">
        <v>4500</v>
      </c>
      <c r="D185" s="782" t="s">
        <v>534</v>
      </c>
      <c r="E185" s="980"/>
      <c r="F185" s="980"/>
      <c r="G185" s="980">
        <v>25</v>
      </c>
      <c r="H185" s="980"/>
      <c r="I185" s="980"/>
      <c r="J185" s="980"/>
      <c r="K185" s="981"/>
      <c r="L185" s="981"/>
      <c r="M185" s="981"/>
      <c r="N185" s="981"/>
      <c r="O185" s="981"/>
      <c r="P185" s="981"/>
      <c r="Q185" s="201"/>
    </row>
    <row r="186" spans="1:18" s="160" customFormat="1" ht="18.75" customHeight="1">
      <c r="A186" s="183"/>
      <c r="B186" s="502" t="s">
        <v>296</v>
      </c>
      <c r="C186" s="503">
        <v>4500</v>
      </c>
      <c r="D186" s="258" t="s">
        <v>538</v>
      </c>
      <c r="E186" s="979"/>
      <c r="F186" s="979"/>
      <c r="G186" s="979"/>
      <c r="H186" s="979"/>
      <c r="I186" s="979"/>
      <c r="J186" s="979"/>
      <c r="K186" s="635"/>
      <c r="L186" s="635">
        <v>25</v>
      </c>
      <c r="M186" s="635"/>
      <c r="N186" s="635"/>
      <c r="O186" s="635"/>
      <c r="P186" s="635"/>
      <c r="Q186" s="183"/>
    </row>
    <row r="187" spans="1:18" s="160" customFormat="1" ht="18.75" customHeight="1">
      <c r="A187" s="69"/>
      <c r="B187" s="214" t="s">
        <v>296</v>
      </c>
      <c r="C187" s="217">
        <v>4500</v>
      </c>
      <c r="D187" s="524" t="s">
        <v>537</v>
      </c>
      <c r="E187" s="626"/>
      <c r="F187" s="626"/>
      <c r="G187" s="626"/>
      <c r="H187" s="626"/>
      <c r="I187" s="626"/>
      <c r="J187" s="626"/>
      <c r="K187" s="627"/>
      <c r="L187" s="627">
        <v>25</v>
      </c>
      <c r="M187" s="627"/>
      <c r="N187" s="627"/>
      <c r="O187" s="627"/>
      <c r="P187" s="627"/>
      <c r="Q187" s="69"/>
    </row>
    <row r="188" spans="1:18" s="160" customFormat="1" ht="18.75" customHeight="1">
      <c r="A188" s="69" t="s">
        <v>564</v>
      </c>
      <c r="B188" s="214" t="s">
        <v>325</v>
      </c>
      <c r="C188" s="217">
        <v>2000</v>
      </c>
      <c r="D188" s="524" t="s">
        <v>531</v>
      </c>
      <c r="E188" s="626"/>
      <c r="F188" s="626"/>
      <c r="G188" s="626">
        <v>1</v>
      </c>
      <c r="H188" s="626"/>
      <c r="I188" s="626"/>
      <c r="J188" s="626"/>
      <c r="K188" s="627"/>
      <c r="L188" s="627">
        <v>1</v>
      </c>
      <c r="M188" s="627"/>
      <c r="N188" s="627"/>
      <c r="O188" s="627"/>
      <c r="P188" s="627"/>
      <c r="Q188" s="69"/>
    </row>
    <row r="189" spans="1:18" s="160" customFormat="1" ht="21" customHeight="1">
      <c r="A189" s="501" t="s">
        <v>517</v>
      </c>
      <c r="B189" s="192" t="s">
        <v>260</v>
      </c>
      <c r="C189" s="179">
        <v>100000</v>
      </c>
      <c r="D189" s="365" t="s">
        <v>531</v>
      </c>
      <c r="E189" s="202"/>
      <c r="F189" s="359"/>
      <c r="G189" s="359">
        <v>100</v>
      </c>
      <c r="H189" s="359"/>
      <c r="I189" s="359"/>
      <c r="J189" s="359"/>
      <c r="K189" s="69"/>
      <c r="L189" s="1026">
        <v>100</v>
      </c>
      <c r="M189" s="69"/>
      <c r="N189" s="69"/>
      <c r="O189" s="69"/>
      <c r="P189" s="69"/>
      <c r="Q189" s="587" t="s">
        <v>563</v>
      </c>
    </row>
    <row r="190" spans="1:18" s="160" customFormat="1" ht="21" customHeight="1">
      <c r="A190" s="69" t="s">
        <v>256</v>
      </c>
      <c r="B190" s="175" t="s">
        <v>92</v>
      </c>
      <c r="C190" s="210">
        <v>10000</v>
      </c>
      <c r="D190" s="204"/>
      <c r="E190" s="176"/>
      <c r="F190" s="176"/>
      <c r="G190" s="176"/>
      <c r="H190" s="176"/>
      <c r="I190" s="176"/>
      <c r="J190" s="176"/>
      <c r="K190" s="176"/>
      <c r="L190" s="176"/>
      <c r="M190" s="176"/>
      <c r="N190" s="176"/>
      <c r="O190" s="176"/>
      <c r="P190" s="176"/>
      <c r="Q190" s="266" t="s">
        <v>565</v>
      </c>
    </row>
    <row r="191" spans="1:18" s="160" customFormat="1" ht="21" customHeight="1">
      <c r="A191" s="69" t="s">
        <v>566</v>
      </c>
      <c r="B191" s="175" t="s">
        <v>92</v>
      </c>
      <c r="C191" s="210">
        <v>4000</v>
      </c>
      <c r="D191" s="204" t="s">
        <v>531</v>
      </c>
      <c r="E191" s="627"/>
      <c r="F191" s="627"/>
      <c r="G191" s="627">
        <v>500</v>
      </c>
      <c r="H191" s="627"/>
      <c r="I191" s="627"/>
      <c r="J191" s="627"/>
      <c r="K191" s="627"/>
      <c r="L191" s="627"/>
      <c r="M191" s="627"/>
      <c r="N191" s="627"/>
      <c r="O191" s="627"/>
      <c r="P191" s="627"/>
      <c r="Q191" s="587"/>
    </row>
    <row r="192" spans="1:18" s="160" customFormat="1" ht="21" customHeight="1">
      <c r="A192" s="69" t="s">
        <v>567</v>
      </c>
      <c r="B192" s="175" t="s">
        <v>568</v>
      </c>
      <c r="C192" s="210">
        <v>2000</v>
      </c>
      <c r="D192" s="204" t="s">
        <v>539</v>
      </c>
      <c r="E192" s="627"/>
      <c r="F192" s="627"/>
      <c r="G192" s="627">
        <v>1</v>
      </c>
      <c r="H192" s="627"/>
      <c r="I192" s="627">
        <v>1</v>
      </c>
      <c r="J192" s="627"/>
      <c r="K192" s="627"/>
      <c r="L192" s="627">
        <v>1</v>
      </c>
      <c r="M192" s="627"/>
      <c r="N192" s="627"/>
      <c r="O192" s="627">
        <v>1</v>
      </c>
      <c r="P192" s="627"/>
      <c r="Q192" s="587"/>
    </row>
    <row r="193" spans="1:17" s="160" customFormat="1" ht="21" customHeight="1">
      <c r="A193" s="69" t="s">
        <v>569</v>
      </c>
      <c r="B193" s="175" t="s">
        <v>568</v>
      </c>
      <c r="C193" s="210">
        <v>4000</v>
      </c>
      <c r="D193" s="204" t="s">
        <v>531</v>
      </c>
      <c r="E193" s="627"/>
      <c r="F193" s="627"/>
      <c r="G193" s="627">
        <v>1</v>
      </c>
      <c r="H193" s="627"/>
      <c r="I193" s="627">
        <v>1</v>
      </c>
      <c r="J193" s="627"/>
      <c r="K193" s="627"/>
      <c r="L193" s="627">
        <v>1</v>
      </c>
      <c r="M193" s="627"/>
      <c r="N193" s="627"/>
      <c r="O193" s="627">
        <v>1</v>
      </c>
      <c r="P193" s="627"/>
      <c r="Q193" s="587"/>
    </row>
    <row r="194" spans="1:17" s="160" customFormat="1" ht="21" customHeight="1">
      <c r="A194" s="69" t="s">
        <v>257</v>
      </c>
      <c r="B194" s="175" t="s">
        <v>92</v>
      </c>
      <c r="C194" s="210">
        <v>10000</v>
      </c>
      <c r="D194" s="204"/>
      <c r="E194" s="176"/>
      <c r="F194" s="176"/>
      <c r="G194" s="176"/>
      <c r="H194" s="176"/>
      <c r="I194" s="176"/>
      <c r="J194" s="176"/>
      <c r="K194" s="176"/>
      <c r="L194" s="176"/>
      <c r="M194" s="176"/>
      <c r="N194" s="176"/>
      <c r="O194" s="176"/>
      <c r="P194" s="176"/>
      <c r="Q194" s="266" t="s">
        <v>565</v>
      </c>
    </row>
    <row r="195" spans="1:17" s="160" customFormat="1" ht="22.2" customHeight="1">
      <c r="A195" s="69" t="s">
        <v>822</v>
      </c>
      <c r="B195" s="175" t="s">
        <v>92</v>
      </c>
      <c r="C195" s="210">
        <v>10000</v>
      </c>
      <c r="D195" s="204" t="s">
        <v>531</v>
      </c>
      <c r="E195" s="627"/>
      <c r="F195" s="627"/>
      <c r="G195" s="627">
        <v>500</v>
      </c>
      <c r="H195" s="627"/>
      <c r="I195" s="627"/>
      <c r="J195" s="627"/>
      <c r="K195" s="627"/>
      <c r="L195" s="627"/>
      <c r="M195" s="627"/>
      <c r="N195" s="627"/>
      <c r="O195" s="627"/>
      <c r="P195" s="627"/>
      <c r="Q195" s="628"/>
    </row>
    <row r="196" spans="1:17" s="160" customFormat="1" ht="21" customHeight="1">
      <c r="A196" s="275" t="s">
        <v>258</v>
      </c>
      <c r="B196" s="192"/>
      <c r="C196" s="179"/>
      <c r="D196" s="202"/>
      <c r="E196" s="202"/>
      <c r="F196" s="202"/>
      <c r="G196" s="202"/>
      <c r="H196" s="202"/>
      <c r="I196" s="202"/>
      <c r="J196" s="202"/>
      <c r="K196" s="69"/>
      <c r="L196" s="69"/>
      <c r="M196" s="69"/>
      <c r="N196" s="69"/>
      <c r="O196" s="69"/>
      <c r="P196" s="69"/>
      <c r="Q196" s="69"/>
    </row>
    <row r="197" spans="1:17" s="160" customFormat="1" ht="21" customHeight="1">
      <c r="A197" s="275" t="s">
        <v>518</v>
      </c>
      <c r="B197" s="175"/>
      <c r="C197" s="210"/>
      <c r="D197" s="204"/>
      <c r="E197" s="176"/>
      <c r="F197" s="176"/>
      <c r="G197" s="176"/>
      <c r="H197" s="176"/>
      <c r="I197" s="176"/>
      <c r="J197" s="176"/>
      <c r="K197" s="176"/>
      <c r="L197" s="176"/>
      <c r="M197" s="176"/>
      <c r="N197" s="176"/>
      <c r="O197" s="176"/>
      <c r="P197" s="176"/>
      <c r="Q197" s="266"/>
    </row>
    <row r="198" spans="1:17" s="160" customFormat="1" ht="21" customHeight="1">
      <c r="A198" s="183" t="s">
        <v>571</v>
      </c>
      <c r="B198" s="502" t="s">
        <v>261</v>
      </c>
      <c r="C198" s="503">
        <v>5000</v>
      </c>
      <c r="D198" s="507" t="s">
        <v>531</v>
      </c>
      <c r="E198" s="267"/>
      <c r="F198" s="267"/>
      <c r="G198" s="299">
        <v>50</v>
      </c>
      <c r="H198" s="299"/>
      <c r="I198" s="299"/>
      <c r="J198" s="299"/>
      <c r="K198" s="299"/>
      <c r="L198" s="299">
        <v>50</v>
      </c>
      <c r="M198" s="299"/>
      <c r="N198" s="299"/>
      <c r="O198" s="299"/>
      <c r="P198" s="299"/>
      <c r="Q198" s="587" t="s">
        <v>563</v>
      </c>
    </row>
    <row r="199" spans="1:17" s="160" customFormat="1" ht="40.200000000000003" customHeight="1">
      <c r="A199" s="339" t="s">
        <v>262</v>
      </c>
      <c r="B199" s="330"/>
      <c r="C199" s="340">
        <f>C200</f>
        <v>417000</v>
      </c>
      <c r="D199" s="211"/>
      <c r="E199" s="211"/>
      <c r="F199" s="211"/>
      <c r="G199" s="211"/>
      <c r="H199" s="211"/>
      <c r="I199" s="211"/>
      <c r="J199" s="211"/>
      <c r="K199" s="211"/>
      <c r="L199" s="211"/>
      <c r="M199" s="211"/>
      <c r="N199" s="211"/>
      <c r="O199" s="211"/>
      <c r="P199" s="211"/>
      <c r="Q199" s="211"/>
    </row>
    <row r="200" spans="1:17" s="160" customFormat="1" ht="21" customHeight="1">
      <c r="A200" s="188" t="s">
        <v>507</v>
      </c>
      <c r="B200" s="206" t="s">
        <v>264</v>
      </c>
      <c r="C200" s="190">
        <f>C202+C205</f>
        <v>417000</v>
      </c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185" t="s">
        <v>596</v>
      </c>
    </row>
    <row r="201" spans="1:17" s="160" customFormat="1" ht="21" customHeight="1">
      <c r="A201" s="69" t="s">
        <v>184</v>
      </c>
      <c r="B201" s="175"/>
      <c r="C201" s="173"/>
      <c r="D201" s="204"/>
      <c r="E201" s="176"/>
      <c r="F201" s="176"/>
      <c r="G201" s="176"/>
      <c r="H201" s="176"/>
      <c r="I201" s="176"/>
      <c r="J201" s="176"/>
      <c r="K201" s="176"/>
      <c r="L201" s="176"/>
      <c r="M201" s="176"/>
      <c r="N201" s="176"/>
      <c r="O201" s="176"/>
      <c r="P201" s="176"/>
      <c r="Q201" s="274"/>
    </row>
    <row r="202" spans="1:17" s="160" customFormat="1" ht="21" customHeight="1">
      <c r="A202" s="69" t="s">
        <v>204</v>
      </c>
      <c r="B202" s="179" t="s">
        <v>171</v>
      </c>
      <c r="C202" s="179">
        <v>30000</v>
      </c>
      <c r="D202" s="196"/>
      <c r="E202" s="202"/>
      <c r="F202" s="202"/>
      <c r="G202" s="202"/>
      <c r="H202" s="202"/>
      <c r="I202" s="202"/>
      <c r="J202" s="202"/>
      <c r="K202" s="234"/>
      <c r="L202" s="234"/>
      <c r="M202" s="234"/>
      <c r="N202" s="234"/>
      <c r="O202" s="234"/>
      <c r="P202" s="234"/>
      <c r="Q202" s="321"/>
    </row>
    <row r="203" spans="1:17" s="160" customFormat="1" ht="21" customHeight="1">
      <c r="A203" s="69"/>
      <c r="B203" s="179" t="s">
        <v>236</v>
      </c>
      <c r="C203" s="179">
        <v>13500</v>
      </c>
      <c r="D203" s="365" t="s">
        <v>541</v>
      </c>
      <c r="E203" s="202"/>
      <c r="F203" s="202"/>
      <c r="G203" s="202"/>
      <c r="H203" s="196" t="s">
        <v>651</v>
      </c>
      <c r="I203" s="196"/>
      <c r="J203" s="196" t="s">
        <v>652</v>
      </c>
      <c r="K203" s="176"/>
      <c r="L203" s="176"/>
      <c r="M203" s="176"/>
      <c r="N203" s="176"/>
      <c r="O203" s="176"/>
      <c r="P203" s="176"/>
      <c r="Q203" s="627"/>
    </row>
    <row r="204" spans="1:17" s="160" customFormat="1" ht="21" customHeight="1">
      <c r="A204" s="69"/>
      <c r="B204" s="179" t="s">
        <v>236</v>
      </c>
      <c r="C204" s="179">
        <v>13500</v>
      </c>
      <c r="D204" s="365" t="s">
        <v>542</v>
      </c>
      <c r="E204" s="202"/>
      <c r="F204" s="202"/>
      <c r="G204" s="202"/>
      <c r="H204" s="196" t="s">
        <v>651</v>
      </c>
      <c r="I204" s="196"/>
      <c r="J204" s="196" t="s">
        <v>652</v>
      </c>
      <c r="K204" s="176"/>
      <c r="L204" s="176"/>
      <c r="M204" s="176"/>
      <c r="N204" s="176"/>
      <c r="O204" s="176"/>
      <c r="P204" s="176"/>
      <c r="Q204" s="627"/>
    </row>
    <row r="205" spans="1:17" s="160" customFormat="1" ht="21" customHeight="1">
      <c r="A205" s="235" t="s">
        <v>263</v>
      </c>
      <c r="B205" s="236" t="s">
        <v>264</v>
      </c>
      <c r="C205" s="237">
        <v>387000</v>
      </c>
      <c r="D205" s="204" t="s">
        <v>531</v>
      </c>
      <c r="E205" s="176"/>
      <c r="F205" s="176"/>
      <c r="G205" s="176"/>
      <c r="H205" s="176"/>
      <c r="I205" s="176"/>
      <c r="J205" s="176"/>
      <c r="K205" s="176"/>
      <c r="L205" s="176"/>
      <c r="M205" s="176">
        <v>90</v>
      </c>
      <c r="N205" s="176"/>
      <c r="O205" s="176"/>
      <c r="P205" s="176"/>
      <c r="Q205" s="627"/>
    </row>
    <row r="206" spans="1:17" s="160" customFormat="1" ht="21" customHeight="1">
      <c r="A206" s="69" t="s">
        <v>653</v>
      </c>
      <c r="B206" s="175" t="s">
        <v>87</v>
      </c>
      <c r="C206" s="210">
        <v>3000</v>
      </c>
      <c r="D206" s="204" t="s">
        <v>531</v>
      </c>
      <c r="E206" s="176"/>
      <c r="F206" s="176"/>
      <c r="G206" s="176"/>
      <c r="H206" s="176">
        <v>1</v>
      </c>
      <c r="I206" s="176"/>
      <c r="J206" s="176">
        <v>1</v>
      </c>
      <c r="K206" s="176"/>
      <c r="L206" s="176"/>
      <c r="M206" s="176">
        <v>1</v>
      </c>
      <c r="N206" s="191"/>
      <c r="O206" s="191"/>
      <c r="P206" s="191"/>
      <c r="Q206" s="191"/>
    </row>
    <row r="207" spans="1:17" s="160" customFormat="1" ht="21" customHeight="1">
      <c r="A207" s="195" t="s">
        <v>265</v>
      </c>
      <c r="B207" s="205"/>
      <c r="C207" s="194">
        <f>C208</f>
        <v>66500</v>
      </c>
      <c r="D207" s="191"/>
      <c r="E207" s="191"/>
      <c r="F207" s="191"/>
      <c r="G207" s="191"/>
      <c r="H207" s="191"/>
      <c r="I207" s="191"/>
      <c r="J207" s="191"/>
      <c r="K207" s="191"/>
      <c r="L207" s="191"/>
      <c r="M207" s="191"/>
      <c r="N207" s="191"/>
      <c r="O207" s="191"/>
      <c r="P207" s="191"/>
      <c r="Q207" s="191"/>
    </row>
    <row r="208" spans="1:17" s="160" customFormat="1" ht="21" customHeight="1">
      <c r="A208" s="341" t="s">
        <v>824</v>
      </c>
      <c r="B208" s="432" t="s">
        <v>171</v>
      </c>
      <c r="C208" s="342">
        <f>C209</f>
        <v>66500</v>
      </c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636" t="s">
        <v>600</v>
      </c>
    </row>
    <row r="209" spans="1:18" s="160" customFormat="1" ht="21" customHeight="1">
      <c r="A209" s="275" t="s">
        <v>267</v>
      </c>
      <c r="B209" s="192" t="s">
        <v>171</v>
      </c>
      <c r="C209" s="179">
        <v>66500</v>
      </c>
      <c r="D209" s="202"/>
      <c r="E209" s="202"/>
      <c r="F209" s="202"/>
      <c r="G209" s="202"/>
      <c r="H209" s="202"/>
      <c r="I209" s="202"/>
      <c r="J209" s="202"/>
      <c r="K209" s="69"/>
      <c r="L209" s="69"/>
      <c r="M209" s="69"/>
      <c r="N209" s="69"/>
      <c r="O209" s="69"/>
      <c r="P209" s="69"/>
      <c r="Q209" s="69"/>
    </row>
    <row r="210" spans="1:18" s="160" customFormat="1" ht="21" customHeight="1">
      <c r="A210" s="429" t="s">
        <v>654</v>
      </c>
      <c r="B210" s="557" t="s">
        <v>171</v>
      </c>
      <c r="C210" s="203">
        <v>4500</v>
      </c>
      <c r="D210" s="871" t="s">
        <v>531</v>
      </c>
      <c r="E210" s="389"/>
      <c r="F210" s="389"/>
      <c r="G210" s="389"/>
      <c r="H210" s="389">
        <v>30</v>
      </c>
      <c r="I210" s="389"/>
      <c r="J210" s="389"/>
      <c r="K210" s="201"/>
      <c r="L210" s="201"/>
      <c r="M210" s="201"/>
      <c r="N210" s="201"/>
      <c r="O210" s="201"/>
      <c r="P210" s="201"/>
      <c r="Q210" s="221"/>
    </row>
    <row r="211" spans="1:18" s="652" customFormat="1" ht="36">
      <c r="A211" s="183" t="s">
        <v>655</v>
      </c>
      <c r="B211" s="502" t="s">
        <v>171</v>
      </c>
      <c r="C211" s="503">
        <v>8250</v>
      </c>
      <c r="D211" s="507" t="s">
        <v>531</v>
      </c>
      <c r="E211" s="258"/>
      <c r="F211" s="258"/>
      <c r="G211" s="258"/>
      <c r="H211" s="258"/>
      <c r="I211" s="258">
        <v>30</v>
      </c>
      <c r="J211" s="258"/>
      <c r="K211" s="982"/>
      <c r="L211" s="183"/>
      <c r="M211" s="183"/>
      <c r="N211" s="183"/>
      <c r="O211" s="183"/>
      <c r="P211" s="183"/>
      <c r="Q211" s="186"/>
    </row>
    <row r="212" spans="1:18" s="160" customFormat="1" ht="21" customHeight="1">
      <c r="A212" s="275" t="s">
        <v>656</v>
      </c>
      <c r="B212" s="192" t="s">
        <v>297</v>
      </c>
      <c r="C212" s="179">
        <v>50000</v>
      </c>
      <c r="D212" s="365" t="s">
        <v>531</v>
      </c>
      <c r="E212" s="196"/>
      <c r="F212" s="196"/>
      <c r="G212" s="196"/>
      <c r="H212" s="196"/>
      <c r="I212" s="196"/>
      <c r="J212" s="196"/>
      <c r="K212" s="173">
        <v>1</v>
      </c>
      <c r="L212" s="69"/>
      <c r="M212" s="69"/>
      <c r="N212" s="69"/>
      <c r="O212" s="69"/>
      <c r="P212" s="69"/>
      <c r="Q212" s="176"/>
    </row>
    <row r="213" spans="1:18" s="160" customFormat="1" ht="21" customHeight="1">
      <c r="A213" s="275" t="s">
        <v>657</v>
      </c>
      <c r="B213" s="192" t="s">
        <v>87</v>
      </c>
      <c r="C213" s="179">
        <v>3750</v>
      </c>
      <c r="D213" s="365" t="s">
        <v>531</v>
      </c>
      <c r="E213" s="196"/>
      <c r="F213" s="196"/>
      <c r="G213" s="196"/>
      <c r="H213" s="196">
        <v>1</v>
      </c>
      <c r="I213" s="196">
        <v>1</v>
      </c>
      <c r="J213" s="196"/>
      <c r="K213" s="908">
        <v>1</v>
      </c>
      <c r="L213" s="69"/>
      <c r="M213" s="69"/>
      <c r="N213" s="69"/>
      <c r="O213" s="69"/>
      <c r="P213" s="69"/>
      <c r="Q213" s="176"/>
    </row>
    <row r="214" spans="1:18" s="160" customFormat="1" ht="21" customHeight="1">
      <c r="A214" s="195" t="s">
        <v>268</v>
      </c>
      <c r="B214" s="205"/>
      <c r="C214" s="194">
        <f>C215</f>
        <v>66750</v>
      </c>
      <c r="D214" s="191"/>
      <c r="E214" s="191"/>
      <c r="F214" s="191"/>
      <c r="G214" s="191"/>
      <c r="H214" s="191"/>
      <c r="I214" s="191"/>
      <c r="J214" s="191"/>
      <c r="K214" s="191"/>
      <c r="L214" s="191"/>
      <c r="M214" s="191"/>
      <c r="N214" s="191"/>
      <c r="O214" s="191"/>
      <c r="P214" s="191"/>
      <c r="Q214" s="191"/>
    </row>
    <row r="215" spans="1:18" s="160" customFormat="1" ht="21" customHeight="1">
      <c r="A215" s="188" t="s">
        <v>506</v>
      </c>
      <c r="B215" s="206" t="s">
        <v>275</v>
      </c>
      <c r="C215" s="190">
        <f>C216+C217+C222+C228</f>
        <v>66750</v>
      </c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36" t="s">
        <v>600</v>
      </c>
    </row>
    <row r="216" spans="1:18" s="160" customFormat="1" ht="21" customHeight="1">
      <c r="A216" s="69" t="s">
        <v>269</v>
      </c>
      <c r="B216" s="192" t="s">
        <v>273</v>
      </c>
      <c r="C216" s="179">
        <v>2000</v>
      </c>
      <c r="D216" s="279" t="s">
        <v>540</v>
      </c>
      <c r="E216" s="196"/>
      <c r="F216" s="196"/>
      <c r="G216" s="196">
        <v>10</v>
      </c>
      <c r="H216" s="196"/>
      <c r="I216" s="196"/>
      <c r="J216" s="196"/>
      <c r="K216" s="69"/>
      <c r="L216" s="69"/>
      <c r="M216" s="69"/>
      <c r="N216" s="69"/>
      <c r="O216" s="69"/>
      <c r="P216" s="69"/>
      <c r="Q216" s="702"/>
    </row>
    <row r="217" spans="1:18" s="160" customFormat="1" ht="21" customHeight="1">
      <c r="A217" s="69" t="s">
        <v>270</v>
      </c>
      <c r="B217" s="179" t="s">
        <v>227</v>
      </c>
      <c r="C217" s="179">
        <v>13750</v>
      </c>
      <c r="D217" s="196"/>
      <c r="E217" s="196"/>
      <c r="F217" s="196"/>
      <c r="G217" s="196"/>
      <c r="H217" s="196"/>
      <c r="I217" s="196"/>
      <c r="J217" s="196"/>
      <c r="K217" s="69"/>
      <c r="L217" s="69"/>
      <c r="M217" s="69"/>
      <c r="N217" s="69"/>
      <c r="O217" s="69"/>
      <c r="P217" s="69"/>
      <c r="Q217" s="702"/>
    </row>
    <row r="218" spans="1:18" s="160" customFormat="1" ht="21" customHeight="1">
      <c r="A218" s="69"/>
      <c r="B218" s="192" t="s">
        <v>658</v>
      </c>
      <c r="C218" s="179">
        <v>3025</v>
      </c>
      <c r="D218" s="279" t="s">
        <v>535</v>
      </c>
      <c r="E218" s="196"/>
      <c r="F218" s="196"/>
      <c r="G218" s="192">
        <v>11</v>
      </c>
      <c r="H218" s="196"/>
      <c r="I218" s="196"/>
      <c r="J218" s="196"/>
      <c r="K218" s="69"/>
      <c r="L218" s="69"/>
      <c r="M218" s="69"/>
      <c r="N218" s="69"/>
      <c r="O218" s="69"/>
      <c r="P218" s="69"/>
      <c r="Q218" s="702"/>
      <c r="R218" s="651"/>
    </row>
    <row r="219" spans="1:18" s="160" customFormat="1" ht="21" customHeight="1">
      <c r="A219" s="69"/>
      <c r="B219" s="653" t="s">
        <v>659</v>
      </c>
      <c r="C219" s="179">
        <v>3850</v>
      </c>
      <c r="D219" s="664" t="s">
        <v>536</v>
      </c>
      <c r="E219" s="196"/>
      <c r="F219" s="196"/>
      <c r="G219" s="653">
        <v>14</v>
      </c>
      <c r="H219" s="196"/>
      <c r="I219" s="196"/>
      <c r="J219" s="196"/>
      <c r="K219" s="69"/>
      <c r="L219" s="69"/>
      <c r="M219" s="69"/>
      <c r="N219" s="69"/>
      <c r="O219" s="69"/>
      <c r="P219" s="69"/>
      <c r="Q219" s="702"/>
    </row>
    <row r="220" spans="1:18" s="160" customFormat="1" ht="21" customHeight="1">
      <c r="A220" s="69"/>
      <c r="B220" s="654" t="s">
        <v>309</v>
      </c>
      <c r="C220" s="179">
        <v>5500</v>
      </c>
      <c r="D220" s="665" t="s">
        <v>533</v>
      </c>
      <c r="E220" s="196"/>
      <c r="F220" s="196"/>
      <c r="G220" s="654">
        <v>20</v>
      </c>
      <c r="H220" s="196"/>
      <c r="I220" s="196"/>
      <c r="J220" s="196"/>
      <c r="K220" s="69"/>
      <c r="L220" s="69"/>
      <c r="M220" s="69"/>
      <c r="N220" s="69"/>
      <c r="O220" s="69"/>
      <c r="P220" s="69"/>
      <c r="Q220" s="702"/>
    </row>
    <row r="221" spans="1:18" s="160" customFormat="1" ht="21" customHeight="1">
      <c r="A221" s="69"/>
      <c r="B221" s="654" t="s">
        <v>556</v>
      </c>
      <c r="C221" s="179">
        <v>1375</v>
      </c>
      <c r="D221" s="665" t="s">
        <v>534</v>
      </c>
      <c r="E221" s="196"/>
      <c r="F221" s="196"/>
      <c r="G221" s="654">
        <v>5</v>
      </c>
      <c r="H221" s="196"/>
      <c r="I221" s="196"/>
      <c r="J221" s="196"/>
      <c r="K221" s="69"/>
      <c r="L221" s="69"/>
      <c r="M221" s="69"/>
      <c r="N221" s="69"/>
      <c r="O221" s="69"/>
      <c r="P221" s="69"/>
      <c r="Q221" s="702"/>
    </row>
    <row r="222" spans="1:18" s="160" customFormat="1" ht="21" customHeight="1">
      <c r="A222" s="183" t="s">
        <v>271</v>
      </c>
      <c r="B222" s="319" t="s">
        <v>274</v>
      </c>
      <c r="C222" s="320">
        <v>9000</v>
      </c>
      <c r="D222" s="229"/>
      <c r="E222" s="186"/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242"/>
    </row>
    <row r="223" spans="1:18" s="160" customFormat="1" ht="21" customHeight="1">
      <c r="A223" s="69"/>
      <c r="B223" s="192" t="s">
        <v>273</v>
      </c>
      <c r="C223" s="179">
        <v>1500</v>
      </c>
      <c r="D223" s="279" t="s">
        <v>540</v>
      </c>
      <c r="E223" s="196"/>
      <c r="F223" s="196"/>
      <c r="G223" s="196"/>
      <c r="H223" s="196" t="s">
        <v>825</v>
      </c>
      <c r="I223" s="268"/>
      <c r="J223" s="196"/>
      <c r="K223" s="196" t="s">
        <v>660</v>
      </c>
      <c r="L223" s="69"/>
      <c r="M223" s="69"/>
      <c r="N223" s="69"/>
      <c r="O223" s="69"/>
      <c r="P223" s="69"/>
      <c r="Q223" s="316"/>
    </row>
    <row r="224" spans="1:18" s="160" customFormat="1" ht="21" customHeight="1">
      <c r="A224" s="69"/>
      <c r="B224" s="192" t="s">
        <v>658</v>
      </c>
      <c r="C224" s="173">
        <v>1650</v>
      </c>
      <c r="D224" s="365" t="s">
        <v>535</v>
      </c>
      <c r="E224" s="176"/>
      <c r="F224" s="176"/>
      <c r="G224" s="176"/>
      <c r="H224" s="192" t="s">
        <v>826</v>
      </c>
      <c r="I224" s="268"/>
      <c r="J224" s="196"/>
      <c r="K224" s="192" t="s">
        <v>661</v>
      </c>
      <c r="L224" s="176"/>
      <c r="M224" s="176"/>
      <c r="N224" s="176"/>
      <c r="O224" s="176"/>
      <c r="P224" s="176"/>
      <c r="Q224" s="185"/>
    </row>
    <row r="225" spans="1:17" s="160" customFormat="1" ht="21" customHeight="1">
      <c r="A225" s="69"/>
      <c r="B225" s="653" t="s">
        <v>659</v>
      </c>
      <c r="C225" s="173">
        <v>2100</v>
      </c>
      <c r="D225" s="664" t="s">
        <v>536</v>
      </c>
      <c r="E225" s="176"/>
      <c r="F225" s="176"/>
      <c r="G225" s="176"/>
      <c r="H225" s="653" t="s">
        <v>827</v>
      </c>
      <c r="I225" s="268"/>
      <c r="J225" s="1015"/>
      <c r="K225" s="653" t="s">
        <v>662</v>
      </c>
      <c r="L225" s="176"/>
      <c r="M225" s="176"/>
      <c r="N225" s="176"/>
      <c r="O225" s="176"/>
      <c r="P225" s="176"/>
      <c r="Q225" s="185"/>
    </row>
    <row r="226" spans="1:17" s="160" customFormat="1" ht="21" customHeight="1">
      <c r="A226" s="69"/>
      <c r="B226" s="654" t="s">
        <v>309</v>
      </c>
      <c r="C226" s="173">
        <v>3000</v>
      </c>
      <c r="D226" s="665" t="s">
        <v>533</v>
      </c>
      <c r="E226" s="176"/>
      <c r="F226" s="176"/>
      <c r="G226" s="176"/>
      <c r="H226" s="1018" t="s">
        <v>828</v>
      </c>
      <c r="I226" s="268"/>
      <c r="J226" s="1017"/>
      <c r="K226" s="1016" t="s">
        <v>663</v>
      </c>
      <c r="L226" s="176"/>
      <c r="M226" s="176"/>
      <c r="N226" s="176"/>
      <c r="O226" s="176"/>
      <c r="P226" s="176"/>
      <c r="Q226" s="185"/>
    </row>
    <row r="227" spans="1:17" s="160" customFormat="1" ht="21" customHeight="1">
      <c r="A227" s="69"/>
      <c r="B227" s="654" t="s">
        <v>556</v>
      </c>
      <c r="C227" s="173">
        <v>750</v>
      </c>
      <c r="D227" s="665" t="s">
        <v>534</v>
      </c>
      <c r="E227" s="176"/>
      <c r="F227" s="176"/>
      <c r="G227" s="176"/>
      <c r="H227" s="654" t="s">
        <v>664</v>
      </c>
      <c r="I227" s="268"/>
      <c r="J227" s="1017"/>
      <c r="K227" s="654" t="s">
        <v>665</v>
      </c>
      <c r="L227" s="176"/>
      <c r="M227" s="176"/>
      <c r="N227" s="176"/>
      <c r="O227" s="176"/>
      <c r="P227" s="176"/>
      <c r="Q227" s="185"/>
    </row>
    <row r="228" spans="1:17" s="160" customFormat="1" ht="21" customHeight="1">
      <c r="A228" s="183" t="s">
        <v>272</v>
      </c>
      <c r="B228" s="319" t="s">
        <v>274</v>
      </c>
      <c r="C228" s="320">
        <v>42000</v>
      </c>
      <c r="D228" s="204" t="s">
        <v>531</v>
      </c>
      <c r="E228" s="176"/>
      <c r="F228" s="176"/>
      <c r="G228" s="176"/>
      <c r="H228" s="176"/>
      <c r="I228" s="268"/>
      <c r="J228" s="176"/>
      <c r="K228" s="176">
        <v>60</v>
      </c>
      <c r="L228" s="176"/>
      <c r="M228" s="176"/>
      <c r="N228" s="176"/>
      <c r="O228" s="176"/>
      <c r="P228" s="176"/>
      <c r="Q228" s="185"/>
    </row>
    <row r="229" spans="1:17" s="160" customFormat="1" ht="21" customHeight="1">
      <c r="A229" s="195" t="s">
        <v>276</v>
      </c>
      <c r="B229" s="205"/>
      <c r="C229" s="194">
        <f>C230</f>
        <v>1110400</v>
      </c>
      <c r="D229" s="191"/>
      <c r="E229" s="191"/>
      <c r="F229" s="191"/>
      <c r="G229" s="191"/>
      <c r="H229" s="191"/>
      <c r="I229" s="191"/>
      <c r="J229" s="191"/>
      <c r="K229" s="191"/>
      <c r="L229" s="191"/>
      <c r="M229" s="191"/>
      <c r="N229" s="191"/>
      <c r="O229" s="191"/>
      <c r="P229" s="191"/>
      <c r="Q229" s="191"/>
    </row>
    <row r="230" spans="1:17" s="160" customFormat="1" ht="21" customHeight="1">
      <c r="A230" s="188" t="s">
        <v>505</v>
      </c>
      <c r="B230" s="206" t="s">
        <v>282</v>
      </c>
      <c r="C230" s="190">
        <f>C231+C261+C282+C291+C297</f>
        <v>1110400</v>
      </c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185" t="s">
        <v>596</v>
      </c>
    </row>
    <row r="231" spans="1:17" s="160" customFormat="1" ht="21" customHeight="1">
      <c r="A231" s="275" t="s">
        <v>277</v>
      </c>
      <c r="B231" s="192" t="s">
        <v>282</v>
      </c>
      <c r="C231" s="179">
        <v>130000</v>
      </c>
      <c r="D231" s="202"/>
      <c r="E231" s="202"/>
      <c r="F231" s="202"/>
      <c r="G231" s="202"/>
      <c r="H231" s="202"/>
      <c r="I231" s="202"/>
      <c r="J231" s="202"/>
      <c r="K231" s="69"/>
      <c r="L231" s="69"/>
      <c r="M231" s="69"/>
      <c r="N231" s="69"/>
      <c r="O231" s="69"/>
      <c r="P231" s="69"/>
      <c r="Q231" s="322"/>
    </row>
    <row r="232" spans="1:17" s="160" customFormat="1" ht="21" customHeight="1">
      <c r="A232" s="648" t="s">
        <v>666</v>
      </c>
      <c r="B232" s="658" t="s">
        <v>667</v>
      </c>
      <c r="C232" s="179"/>
      <c r="D232" s="333"/>
      <c r="E232" s="202"/>
      <c r="F232" s="202"/>
      <c r="G232" s="202"/>
      <c r="H232" s="202"/>
      <c r="I232" s="202"/>
      <c r="J232" s="202"/>
      <c r="K232" s="69"/>
      <c r="L232" s="69"/>
      <c r="M232" s="69"/>
      <c r="N232" s="69"/>
      <c r="O232" s="69"/>
      <c r="P232" s="69"/>
      <c r="Q232" s="322"/>
    </row>
    <row r="233" spans="1:17" s="160" customFormat="1" ht="21" customHeight="1">
      <c r="A233" s="268" t="s">
        <v>668</v>
      </c>
      <c r="B233" s="1019" t="s">
        <v>669</v>
      </c>
      <c r="C233" s="364">
        <v>5000</v>
      </c>
      <c r="D233" s="633" t="s">
        <v>670</v>
      </c>
      <c r="E233" s="202"/>
      <c r="F233" s="202"/>
      <c r="G233" s="202">
        <v>1</v>
      </c>
      <c r="H233" s="202"/>
      <c r="I233" s="202"/>
      <c r="J233" s="202"/>
      <c r="K233" s="69"/>
      <c r="L233" s="69"/>
      <c r="M233" s="69"/>
      <c r="N233" s="69"/>
      <c r="O233" s="69"/>
      <c r="P233" s="69"/>
      <c r="Q233" s="322"/>
    </row>
    <row r="234" spans="1:17" s="160" customFormat="1" ht="21" customHeight="1">
      <c r="A234" s="268" t="s">
        <v>671</v>
      </c>
      <c r="B234" s="1019" t="s">
        <v>672</v>
      </c>
      <c r="C234" s="364">
        <v>5000</v>
      </c>
      <c r="D234" s="633" t="s">
        <v>673</v>
      </c>
      <c r="E234" s="202"/>
      <c r="F234" s="202"/>
      <c r="G234" s="202">
        <v>1</v>
      </c>
      <c r="H234" s="202"/>
      <c r="I234" s="202"/>
      <c r="J234" s="202"/>
      <c r="K234" s="69"/>
      <c r="L234" s="69"/>
      <c r="M234" s="69"/>
      <c r="N234" s="69"/>
      <c r="O234" s="69"/>
      <c r="P234" s="69"/>
      <c r="Q234" s="322"/>
    </row>
    <row r="235" spans="1:17" s="160" customFormat="1" ht="21" customHeight="1">
      <c r="A235" s="777" t="s">
        <v>671</v>
      </c>
      <c r="B235" s="1020" t="s">
        <v>674</v>
      </c>
      <c r="C235" s="733">
        <v>5000</v>
      </c>
      <c r="D235" s="734" t="s">
        <v>675</v>
      </c>
      <c r="E235" s="983"/>
      <c r="F235" s="983"/>
      <c r="G235" s="983">
        <v>1</v>
      </c>
      <c r="H235" s="983"/>
      <c r="I235" s="983"/>
      <c r="J235" s="983"/>
      <c r="K235" s="201"/>
      <c r="L235" s="201"/>
      <c r="M235" s="201"/>
      <c r="N235" s="201"/>
      <c r="O235" s="201"/>
      <c r="P235" s="201"/>
      <c r="Q235" s="985"/>
    </row>
    <row r="236" spans="1:17" s="160" customFormat="1" ht="21" customHeight="1">
      <c r="A236" s="274" t="s">
        <v>676</v>
      </c>
      <c r="B236" s="1021" t="s">
        <v>677</v>
      </c>
      <c r="C236" s="325">
        <v>5000</v>
      </c>
      <c r="D236" s="324" t="s">
        <v>678</v>
      </c>
      <c r="E236" s="212"/>
      <c r="F236" s="212"/>
      <c r="G236" s="212">
        <v>1</v>
      </c>
      <c r="H236" s="212"/>
      <c r="I236" s="212"/>
      <c r="J236" s="212"/>
      <c r="K236" s="183"/>
      <c r="L236" s="183"/>
      <c r="M236" s="183"/>
      <c r="N236" s="183"/>
      <c r="O236" s="183"/>
      <c r="P236" s="183"/>
      <c r="Q236" s="984"/>
    </row>
    <row r="237" spans="1:17" s="160" customFormat="1" ht="21" customHeight="1">
      <c r="A237" s="268" t="s">
        <v>676</v>
      </c>
      <c r="B237" s="1019" t="s">
        <v>679</v>
      </c>
      <c r="C237" s="364">
        <v>5000</v>
      </c>
      <c r="D237" s="633" t="s">
        <v>680</v>
      </c>
      <c r="E237" s="202"/>
      <c r="F237" s="202"/>
      <c r="G237" s="202">
        <v>1</v>
      </c>
      <c r="H237" s="202"/>
      <c r="I237" s="202"/>
      <c r="J237" s="202"/>
      <c r="K237" s="69"/>
      <c r="L237" s="69"/>
      <c r="M237" s="69"/>
      <c r="N237" s="69"/>
      <c r="O237" s="69"/>
      <c r="P237" s="69"/>
      <c r="Q237" s="322"/>
    </row>
    <row r="238" spans="1:17" s="160" customFormat="1" ht="21" customHeight="1">
      <c r="A238" s="268" t="s">
        <v>681</v>
      </c>
      <c r="B238" s="1019" t="s">
        <v>682</v>
      </c>
      <c r="C238" s="364">
        <v>5000</v>
      </c>
      <c r="D238" s="657" t="s">
        <v>683</v>
      </c>
      <c r="E238" s="202"/>
      <c r="F238" s="202"/>
      <c r="G238" s="202">
        <v>1</v>
      </c>
      <c r="H238" s="202"/>
      <c r="I238" s="202"/>
      <c r="J238" s="202"/>
      <c r="K238" s="69"/>
      <c r="L238" s="69"/>
      <c r="M238" s="69"/>
      <c r="N238" s="69"/>
      <c r="O238" s="69"/>
      <c r="P238" s="69"/>
      <c r="Q238" s="322"/>
    </row>
    <row r="239" spans="1:17" s="160" customFormat="1" ht="21" customHeight="1">
      <c r="A239" s="268" t="s">
        <v>684</v>
      </c>
      <c r="B239" s="1019" t="s">
        <v>685</v>
      </c>
      <c r="C239" s="364">
        <v>5000</v>
      </c>
      <c r="D239" s="657" t="s">
        <v>683</v>
      </c>
      <c r="E239" s="202"/>
      <c r="F239" s="202"/>
      <c r="G239" s="202">
        <v>1</v>
      </c>
      <c r="H239" s="202"/>
      <c r="I239" s="202"/>
      <c r="J239" s="202"/>
      <c r="K239" s="69"/>
      <c r="L239" s="69"/>
      <c r="M239" s="69"/>
      <c r="N239" s="69"/>
      <c r="O239" s="69"/>
      <c r="P239" s="69"/>
      <c r="Q239" s="322"/>
    </row>
    <row r="240" spans="1:17" s="160" customFormat="1" ht="21" customHeight="1">
      <c r="A240" s="268" t="s">
        <v>686</v>
      </c>
      <c r="B240" s="1019" t="s">
        <v>687</v>
      </c>
      <c r="C240" s="364">
        <v>5000</v>
      </c>
      <c r="D240" s="633" t="s">
        <v>739</v>
      </c>
      <c r="E240" s="202"/>
      <c r="F240" s="202"/>
      <c r="G240" s="202">
        <v>1</v>
      </c>
      <c r="H240" s="202"/>
      <c r="I240" s="202"/>
      <c r="J240" s="202"/>
      <c r="K240" s="69"/>
      <c r="L240" s="69"/>
      <c r="M240" s="69"/>
      <c r="N240" s="69"/>
      <c r="O240" s="69"/>
      <c r="P240" s="69"/>
      <c r="Q240" s="322"/>
    </row>
    <row r="241" spans="1:17" s="160" customFormat="1" ht="21" customHeight="1">
      <c r="A241" s="268" t="s">
        <v>688</v>
      </c>
      <c r="B241" s="1019" t="s">
        <v>689</v>
      </c>
      <c r="C241" s="364">
        <v>5000</v>
      </c>
      <c r="D241" s="633" t="s">
        <v>690</v>
      </c>
      <c r="E241" s="202"/>
      <c r="F241" s="202"/>
      <c r="G241" s="202">
        <v>1</v>
      </c>
      <c r="H241" s="202"/>
      <c r="I241" s="202"/>
      <c r="J241" s="202"/>
      <c r="K241" s="69"/>
      <c r="L241" s="69"/>
      <c r="M241" s="69"/>
      <c r="N241" s="69"/>
      <c r="O241" s="69"/>
      <c r="P241" s="69"/>
      <c r="Q241" s="322"/>
    </row>
    <row r="242" spans="1:17" s="160" customFormat="1" ht="21" customHeight="1">
      <c r="A242" s="268" t="s">
        <v>691</v>
      </c>
      <c r="B242" s="1019" t="s">
        <v>689</v>
      </c>
      <c r="C242" s="364">
        <v>5000</v>
      </c>
      <c r="D242" s="633" t="s">
        <v>692</v>
      </c>
      <c r="E242" s="202"/>
      <c r="F242" s="202"/>
      <c r="G242" s="202">
        <v>1</v>
      </c>
      <c r="H242" s="202"/>
      <c r="I242" s="202"/>
      <c r="J242" s="202"/>
      <c r="K242" s="69"/>
      <c r="L242" s="69"/>
      <c r="M242" s="69"/>
      <c r="N242" s="69"/>
      <c r="O242" s="69"/>
      <c r="P242" s="69"/>
      <c r="Q242" s="322"/>
    </row>
    <row r="243" spans="1:17" s="160" customFormat="1" ht="21" customHeight="1">
      <c r="A243" s="268" t="s">
        <v>693</v>
      </c>
      <c r="B243" s="1019" t="s">
        <v>694</v>
      </c>
      <c r="C243" s="364">
        <v>5000</v>
      </c>
      <c r="D243" s="633" t="s">
        <v>692</v>
      </c>
      <c r="E243" s="202"/>
      <c r="F243" s="202"/>
      <c r="G243" s="202">
        <v>1</v>
      </c>
      <c r="H243" s="202"/>
      <c r="I243" s="202"/>
      <c r="J243" s="202"/>
      <c r="K243" s="69"/>
      <c r="L243" s="69"/>
      <c r="M243" s="69"/>
      <c r="N243" s="69"/>
      <c r="O243" s="69"/>
      <c r="P243" s="69"/>
      <c r="Q243" s="322"/>
    </row>
    <row r="244" spans="1:17" s="160" customFormat="1" ht="21" customHeight="1">
      <c r="A244" s="268" t="s">
        <v>695</v>
      </c>
      <c r="B244" s="1019" t="s">
        <v>689</v>
      </c>
      <c r="C244" s="364">
        <v>5000</v>
      </c>
      <c r="D244" s="633" t="s">
        <v>696</v>
      </c>
      <c r="E244" s="202"/>
      <c r="F244" s="202"/>
      <c r="G244" s="202">
        <v>1</v>
      </c>
      <c r="H244" s="202"/>
      <c r="I244" s="202"/>
      <c r="J244" s="202"/>
      <c r="K244" s="69"/>
      <c r="L244" s="69"/>
      <c r="M244" s="69"/>
      <c r="N244" s="69"/>
      <c r="O244" s="69"/>
      <c r="P244" s="69"/>
      <c r="Q244" s="322"/>
    </row>
    <row r="245" spans="1:17" s="160" customFormat="1" ht="21" customHeight="1">
      <c r="A245" s="268" t="s">
        <v>697</v>
      </c>
      <c r="B245" s="1019" t="s">
        <v>698</v>
      </c>
      <c r="C245" s="364">
        <v>5000</v>
      </c>
      <c r="D245" s="633" t="s">
        <v>699</v>
      </c>
      <c r="E245" s="202"/>
      <c r="F245" s="202"/>
      <c r="G245" s="202">
        <v>1</v>
      </c>
      <c r="H245" s="202"/>
      <c r="I245" s="202"/>
      <c r="J245" s="202"/>
      <c r="K245" s="69"/>
      <c r="L245" s="69"/>
      <c r="M245" s="69"/>
      <c r="N245" s="69"/>
      <c r="O245" s="69"/>
      <c r="P245" s="69"/>
      <c r="Q245" s="322"/>
    </row>
    <row r="246" spans="1:17" s="160" customFormat="1" ht="21" customHeight="1">
      <c r="A246" s="648" t="s">
        <v>700</v>
      </c>
      <c r="B246" s="659" t="s">
        <v>701</v>
      </c>
      <c r="C246" s="655"/>
      <c r="D246" s="656"/>
      <c r="E246" s="202"/>
      <c r="F246" s="202"/>
      <c r="G246" s="202"/>
      <c r="H246" s="202"/>
      <c r="I246" s="202"/>
      <c r="J246" s="202"/>
      <c r="K246" s="69"/>
      <c r="L246" s="69"/>
      <c r="M246" s="69"/>
      <c r="N246" s="69"/>
      <c r="O246" s="69"/>
      <c r="P246" s="69"/>
      <c r="Q246" s="322"/>
    </row>
    <row r="247" spans="1:17" s="160" customFormat="1" ht="21" customHeight="1">
      <c r="A247" s="268" t="s">
        <v>702</v>
      </c>
      <c r="B247" s="1019" t="s">
        <v>829</v>
      </c>
      <c r="C247" s="364">
        <v>5000</v>
      </c>
      <c r="D247" s="633" t="s">
        <v>703</v>
      </c>
      <c r="E247" s="202"/>
      <c r="F247" s="202"/>
      <c r="G247" s="202">
        <v>1</v>
      </c>
      <c r="H247" s="202"/>
      <c r="I247" s="202"/>
      <c r="J247" s="202"/>
      <c r="K247" s="69"/>
      <c r="L247" s="69"/>
      <c r="M247" s="69"/>
      <c r="N247" s="69"/>
      <c r="O247" s="69"/>
      <c r="P247" s="69"/>
      <c r="Q247" s="322"/>
    </row>
    <row r="248" spans="1:17" s="160" customFormat="1" ht="21" customHeight="1">
      <c r="A248" s="268" t="s">
        <v>704</v>
      </c>
      <c r="B248" s="1019" t="s">
        <v>830</v>
      </c>
      <c r="C248" s="364">
        <v>5000</v>
      </c>
      <c r="D248" s="633" t="s">
        <v>705</v>
      </c>
      <c r="E248" s="202"/>
      <c r="F248" s="202"/>
      <c r="G248" s="202">
        <v>1</v>
      </c>
      <c r="H248" s="202"/>
      <c r="I248" s="202"/>
      <c r="J248" s="202"/>
      <c r="K248" s="69"/>
      <c r="L248" s="69"/>
      <c r="M248" s="69"/>
      <c r="N248" s="69"/>
      <c r="O248" s="69"/>
      <c r="P248" s="69"/>
      <c r="Q248" s="322"/>
    </row>
    <row r="249" spans="1:17" s="160" customFormat="1" ht="21" customHeight="1">
      <c r="A249" s="268" t="s">
        <v>706</v>
      </c>
      <c r="B249" s="1019" t="s">
        <v>831</v>
      </c>
      <c r="C249" s="364">
        <v>5000</v>
      </c>
      <c r="D249" s="633" t="s">
        <v>707</v>
      </c>
      <c r="E249" s="202"/>
      <c r="F249" s="202"/>
      <c r="G249" s="202">
        <v>1</v>
      </c>
      <c r="H249" s="202"/>
      <c r="I249" s="202"/>
      <c r="J249" s="202"/>
      <c r="K249" s="69"/>
      <c r="L249" s="69"/>
      <c r="M249" s="69"/>
      <c r="N249" s="69"/>
      <c r="O249" s="69"/>
      <c r="P249" s="69"/>
      <c r="Q249" s="322"/>
    </row>
    <row r="250" spans="1:17" s="160" customFormat="1" ht="21" customHeight="1">
      <c r="A250" s="268" t="s">
        <v>708</v>
      </c>
      <c r="B250" s="1019" t="s">
        <v>832</v>
      </c>
      <c r="C250" s="364">
        <v>5000</v>
      </c>
      <c r="D250" s="633" t="s">
        <v>709</v>
      </c>
      <c r="E250" s="202"/>
      <c r="F250" s="202"/>
      <c r="G250" s="202">
        <v>1</v>
      </c>
      <c r="H250" s="202"/>
      <c r="I250" s="202"/>
      <c r="J250" s="202"/>
      <c r="K250" s="69"/>
      <c r="L250" s="69"/>
      <c r="M250" s="69"/>
      <c r="N250" s="69"/>
      <c r="O250" s="69"/>
      <c r="P250" s="69"/>
      <c r="Q250" s="322"/>
    </row>
    <row r="251" spans="1:17" s="160" customFormat="1" ht="21" customHeight="1">
      <c r="A251" s="268" t="s">
        <v>710</v>
      </c>
      <c r="B251" s="1019" t="s">
        <v>829</v>
      </c>
      <c r="C251" s="364">
        <v>5000</v>
      </c>
      <c r="D251" s="633" t="s">
        <v>711</v>
      </c>
      <c r="E251" s="202"/>
      <c r="F251" s="202"/>
      <c r="G251" s="202">
        <v>1</v>
      </c>
      <c r="H251" s="202"/>
      <c r="I251" s="202"/>
      <c r="J251" s="202"/>
      <c r="K251" s="69"/>
      <c r="L251" s="69"/>
      <c r="M251" s="69"/>
      <c r="N251" s="69"/>
      <c r="O251" s="69"/>
      <c r="P251" s="69"/>
      <c r="Q251" s="322"/>
    </row>
    <row r="252" spans="1:17" s="160" customFormat="1" ht="21" customHeight="1">
      <c r="A252" s="648" t="s">
        <v>712</v>
      </c>
      <c r="B252" s="658" t="s">
        <v>713</v>
      </c>
      <c r="C252" s="179"/>
      <c r="D252" s="333"/>
      <c r="E252" s="202"/>
      <c r="F252" s="202"/>
      <c r="G252" s="202"/>
      <c r="H252" s="202"/>
      <c r="I252" s="202"/>
      <c r="J252" s="202"/>
      <c r="K252" s="69"/>
      <c r="L252" s="69"/>
      <c r="M252" s="69"/>
      <c r="N252" s="69"/>
      <c r="O252" s="69"/>
      <c r="P252" s="69"/>
      <c r="Q252" s="322"/>
    </row>
    <row r="253" spans="1:17" s="160" customFormat="1" ht="21" customHeight="1">
      <c r="A253" s="268" t="s">
        <v>714</v>
      </c>
      <c r="B253" s="1019" t="s">
        <v>833</v>
      </c>
      <c r="C253" s="364">
        <v>5000</v>
      </c>
      <c r="D253" s="365" t="s">
        <v>715</v>
      </c>
      <c r="E253" s="202"/>
      <c r="F253" s="202"/>
      <c r="G253" s="202">
        <v>1</v>
      </c>
      <c r="H253" s="202"/>
      <c r="I253" s="202"/>
      <c r="J253" s="202"/>
      <c r="K253" s="69"/>
      <c r="L253" s="69"/>
      <c r="M253" s="69"/>
      <c r="N253" s="69"/>
      <c r="O253" s="69"/>
      <c r="P253" s="69"/>
      <c r="Q253" s="322"/>
    </row>
    <row r="254" spans="1:17" s="160" customFormat="1" ht="21" customHeight="1">
      <c r="A254" s="268" t="s">
        <v>716</v>
      </c>
      <c r="B254" s="1019" t="s">
        <v>834</v>
      </c>
      <c r="C254" s="364">
        <v>5000</v>
      </c>
      <c r="D254" s="365" t="s">
        <v>717</v>
      </c>
      <c r="E254" s="202"/>
      <c r="F254" s="202"/>
      <c r="G254" s="202">
        <v>1</v>
      </c>
      <c r="H254" s="202"/>
      <c r="I254" s="202"/>
      <c r="J254" s="202"/>
      <c r="K254" s="69"/>
      <c r="L254" s="69"/>
      <c r="M254" s="69"/>
      <c r="N254" s="69"/>
      <c r="O254" s="69"/>
      <c r="P254" s="69"/>
      <c r="Q254" s="322"/>
    </row>
    <row r="255" spans="1:17" s="160" customFormat="1" ht="21" customHeight="1">
      <c r="A255" s="268" t="s">
        <v>718</v>
      </c>
      <c r="B255" s="1019" t="s">
        <v>829</v>
      </c>
      <c r="C255" s="364">
        <v>5000</v>
      </c>
      <c r="D255" s="365" t="s">
        <v>719</v>
      </c>
      <c r="E255" s="202"/>
      <c r="F255" s="202"/>
      <c r="G255" s="202">
        <v>1</v>
      </c>
      <c r="H255" s="202"/>
      <c r="I255" s="202"/>
      <c r="J255" s="202"/>
      <c r="K255" s="69"/>
      <c r="L255" s="69"/>
      <c r="M255" s="69"/>
      <c r="N255" s="69"/>
      <c r="O255" s="69"/>
      <c r="P255" s="69"/>
      <c r="Q255" s="322"/>
    </row>
    <row r="256" spans="1:17" s="160" customFormat="1" ht="21" customHeight="1">
      <c r="A256" s="268" t="s">
        <v>720</v>
      </c>
      <c r="B256" s="1019" t="s">
        <v>835</v>
      </c>
      <c r="C256" s="364">
        <v>5000</v>
      </c>
      <c r="D256" s="365" t="s">
        <v>721</v>
      </c>
      <c r="E256" s="202"/>
      <c r="F256" s="202"/>
      <c r="G256" s="202">
        <v>1</v>
      </c>
      <c r="H256" s="202"/>
      <c r="I256" s="202"/>
      <c r="J256" s="202"/>
      <c r="K256" s="69"/>
      <c r="L256" s="69"/>
      <c r="M256" s="69"/>
      <c r="N256" s="69"/>
      <c r="O256" s="69"/>
      <c r="P256" s="69"/>
      <c r="Q256" s="322"/>
    </row>
    <row r="257" spans="1:17" s="160" customFormat="1" ht="21" customHeight="1">
      <c r="A257" s="268" t="s">
        <v>722</v>
      </c>
      <c r="B257" s="1019" t="s">
        <v>835</v>
      </c>
      <c r="C257" s="364">
        <v>5000</v>
      </c>
      <c r="D257" s="365" t="s">
        <v>723</v>
      </c>
      <c r="E257" s="202"/>
      <c r="F257" s="202"/>
      <c r="G257" s="202">
        <v>1</v>
      </c>
      <c r="H257" s="202"/>
      <c r="I257" s="202"/>
      <c r="J257" s="202"/>
      <c r="K257" s="69"/>
      <c r="L257" s="69"/>
      <c r="M257" s="69"/>
      <c r="N257" s="69"/>
      <c r="O257" s="69"/>
      <c r="P257" s="69"/>
      <c r="Q257" s="322"/>
    </row>
    <row r="258" spans="1:17" s="160" customFormat="1" ht="21" customHeight="1">
      <c r="A258" s="268" t="s">
        <v>724</v>
      </c>
      <c r="B258" s="1019" t="s">
        <v>832</v>
      </c>
      <c r="C258" s="364">
        <v>5000</v>
      </c>
      <c r="D258" s="365" t="s">
        <v>725</v>
      </c>
      <c r="E258" s="202"/>
      <c r="F258" s="202"/>
      <c r="G258" s="202">
        <v>1</v>
      </c>
      <c r="H258" s="202"/>
      <c r="I258" s="202"/>
      <c r="J258" s="202"/>
      <c r="K258" s="69"/>
      <c r="L258" s="69"/>
      <c r="M258" s="69"/>
      <c r="N258" s="69"/>
      <c r="O258" s="69"/>
      <c r="P258" s="69"/>
      <c r="Q258" s="322"/>
    </row>
    <row r="259" spans="1:17" s="160" customFormat="1" ht="21" customHeight="1">
      <c r="A259" s="268" t="s">
        <v>724</v>
      </c>
      <c r="B259" s="1019" t="s">
        <v>832</v>
      </c>
      <c r="C259" s="364">
        <v>5000</v>
      </c>
      <c r="D259" s="365" t="s">
        <v>726</v>
      </c>
      <c r="E259" s="202"/>
      <c r="F259" s="202"/>
      <c r="G259" s="202">
        <v>1</v>
      </c>
      <c r="H259" s="202"/>
      <c r="I259" s="202"/>
      <c r="J259" s="202"/>
      <c r="K259" s="69"/>
      <c r="L259" s="69"/>
      <c r="M259" s="69"/>
      <c r="N259" s="69"/>
      <c r="O259" s="69"/>
      <c r="P259" s="69"/>
      <c r="Q259" s="322"/>
    </row>
    <row r="260" spans="1:17" s="160" customFormat="1" ht="21" customHeight="1">
      <c r="A260" s="268" t="s">
        <v>727</v>
      </c>
      <c r="B260" s="1019" t="s">
        <v>835</v>
      </c>
      <c r="C260" s="364">
        <v>5000</v>
      </c>
      <c r="D260" s="365" t="s">
        <v>728</v>
      </c>
      <c r="E260" s="202"/>
      <c r="F260" s="202"/>
      <c r="G260" s="202">
        <v>1</v>
      </c>
      <c r="H260" s="202"/>
      <c r="I260" s="202"/>
      <c r="J260" s="202"/>
      <c r="K260" s="69"/>
      <c r="L260" s="69"/>
      <c r="M260" s="69"/>
      <c r="N260" s="69"/>
      <c r="O260" s="69"/>
      <c r="P260" s="69"/>
      <c r="Q260" s="322"/>
    </row>
    <row r="261" spans="1:17" s="160" customFormat="1" ht="21" customHeight="1">
      <c r="A261" s="429" t="s">
        <v>278</v>
      </c>
      <c r="B261" s="557" t="s">
        <v>283</v>
      </c>
      <c r="C261" s="203">
        <v>620000</v>
      </c>
      <c r="D261" s="983"/>
      <c r="E261" s="983"/>
      <c r="F261" s="983"/>
      <c r="G261" s="983"/>
      <c r="H261" s="983"/>
      <c r="I261" s="983"/>
      <c r="J261" s="983"/>
      <c r="K261" s="201"/>
      <c r="L261" s="201"/>
      <c r="M261" s="201"/>
      <c r="N261" s="201"/>
      <c r="O261" s="201"/>
      <c r="P261" s="201"/>
      <c r="Q261" s="985"/>
    </row>
    <row r="262" spans="1:17" s="160" customFormat="1" ht="21" customHeight="1">
      <c r="A262" s="986" t="s">
        <v>666</v>
      </c>
      <c r="B262" s="987" t="s">
        <v>667</v>
      </c>
      <c r="C262" s="199"/>
      <c r="D262" s="988"/>
      <c r="E262" s="212"/>
      <c r="F262" s="212"/>
      <c r="G262" s="212"/>
      <c r="H262" s="212"/>
      <c r="I262" s="212"/>
      <c r="J262" s="212"/>
      <c r="K262" s="183"/>
      <c r="L262" s="183"/>
      <c r="M262" s="183"/>
      <c r="N262" s="183"/>
      <c r="O262" s="183"/>
      <c r="P262" s="183"/>
      <c r="Q262" s="984"/>
    </row>
    <row r="263" spans="1:17" s="160" customFormat="1" ht="21" customHeight="1">
      <c r="A263" s="268" t="s">
        <v>668</v>
      </c>
      <c r="B263" s="1019" t="s">
        <v>669</v>
      </c>
      <c r="C263" s="364">
        <v>30000</v>
      </c>
      <c r="D263" s="633" t="s">
        <v>670</v>
      </c>
      <c r="E263" s="202"/>
      <c r="F263" s="202"/>
      <c r="G263" s="202"/>
      <c r="H263" s="202"/>
      <c r="I263" s="202"/>
      <c r="J263" s="202"/>
      <c r="K263" s="69"/>
      <c r="L263" s="69">
        <v>1</v>
      </c>
      <c r="M263" s="69"/>
      <c r="N263" s="69"/>
      <c r="O263" s="69"/>
      <c r="P263" s="69"/>
      <c r="Q263" s="322"/>
    </row>
    <row r="264" spans="1:17" s="160" customFormat="1" ht="21" customHeight="1">
      <c r="A264" s="268" t="s">
        <v>671</v>
      </c>
      <c r="B264" s="1019" t="s">
        <v>672</v>
      </c>
      <c r="C264" s="364">
        <v>30000</v>
      </c>
      <c r="D264" s="633" t="s">
        <v>673</v>
      </c>
      <c r="E264" s="202"/>
      <c r="F264" s="202"/>
      <c r="G264" s="202"/>
      <c r="H264" s="202"/>
      <c r="I264" s="202"/>
      <c r="J264" s="202"/>
      <c r="K264" s="69"/>
      <c r="L264" s="69">
        <v>1</v>
      </c>
      <c r="M264" s="69"/>
      <c r="N264" s="69"/>
      <c r="O264" s="69"/>
      <c r="P264" s="69"/>
      <c r="Q264" s="322"/>
    </row>
    <row r="265" spans="1:17" s="160" customFormat="1" ht="21" customHeight="1">
      <c r="A265" s="268" t="s">
        <v>671</v>
      </c>
      <c r="B265" s="1019" t="s">
        <v>674</v>
      </c>
      <c r="C265" s="364">
        <v>50000</v>
      </c>
      <c r="D265" s="633" t="s">
        <v>675</v>
      </c>
      <c r="E265" s="202"/>
      <c r="F265" s="202"/>
      <c r="G265" s="202"/>
      <c r="H265" s="202"/>
      <c r="I265" s="202"/>
      <c r="J265" s="202"/>
      <c r="K265" s="69"/>
      <c r="L265" s="69">
        <v>1</v>
      </c>
      <c r="M265" s="69"/>
      <c r="N265" s="69"/>
      <c r="O265" s="69"/>
      <c r="P265" s="69"/>
      <c r="Q265" s="322"/>
    </row>
    <row r="266" spans="1:17" s="160" customFormat="1" ht="21" customHeight="1">
      <c r="A266" s="268" t="s">
        <v>676</v>
      </c>
      <c r="B266" s="1019" t="s">
        <v>677</v>
      </c>
      <c r="C266" s="364">
        <v>40000</v>
      </c>
      <c r="D266" s="633" t="s">
        <v>678</v>
      </c>
      <c r="E266" s="202"/>
      <c r="F266" s="202"/>
      <c r="G266" s="202"/>
      <c r="H266" s="202"/>
      <c r="I266" s="202"/>
      <c r="J266" s="202"/>
      <c r="K266" s="69"/>
      <c r="L266" s="69">
        <v>1</v>
      </c>
      <c r="M266" s="69"/>
      <c r="N266" s="69"/>
      <c r="O266" s="69"/>
      <c r="P266" s="69"/>
      <c r="Q266" s="322"/>
    </row>
    <row r="267" spans="1:17" s="160" customFormat="1" ht="21" customHeight="1">
      <c r="A267" s="268" t="s">
        <v>676</v>
      </c>
      <c r="B267" s="1019" t="s">
        <v>679</v>
      </c>
      <c r="C267" s="364">
        <v>40000</v>
      </c>
      <c r="D267" s="633" t="s">
        <v>680</v>
      </c>
      <c r="E267" s="202"/>
      <c r="F267" s="202"/>
      <c r="G267" s="202"/>
      <c r="H267" s="202"/>
      <c r="I267" s="202"/>
      <c r="J267" s="202"/>
      <c r="K267" s="69"/>
      <c r="L267" s="69">
        <v>1</v>
      </c>
      <c r="M267" s="69"/>
      <c r="N267" s="69"/>
      <c r="O267" s="69"/>
      <c r="P267" s="69"/>
      <c r="Q267" s="322"/>
    </row>
    <row r="268" spans="1:17" s="160" customFormat="1" ht="21" customHeight="1">
      <c r="A268" s="268" t="s">
        <v>681</v>
      </c>
      <c r="B268" s="1019" t="s">
        <v>682</v>
      </c>
      <c r="C268" s="364">
        <v>30000</v>
      </c>
      <c r="D268" s="657" t="s">
        <v>683</v>
      </c>
      <c r="E268" s="202"/>
      <c r="F268" s="202"/>
      <c r="G268" s="202"/>
      <c r="H268" s="202"/>
      <c r="I268" s="202"/>
      <c r="J268" s="202"/>
      <c r="K268" s="69"/>
      <c r="L268" s="69">
        <v>1</v>
      </c>
      <c r="M268" s="69"/>
      <c r="N268" s="69"/>
      <c r="O268" s="69"/>
      <c r="P268" s="69"/>
      <c r="Q268" s="322"/>
    </row>
    <row r="269" spans="1:17" s="160" customFormat="1" ht="21" customHeight="1">
      <c r="A269" s="268" t="s">
        <v>684</v>
      </c>
      <c r="B269" s="1019" t="s">
        <v>685</v>
      </c>
      <c r="C269" s="364">
        <v>40000</v>
      </c>
      <c r="D269" s="657" t="s">
        <v>683</v>
      </c>
      <c r="E269" s="202"/>
      <c r="F269" s="202"/>
      <c r="G269" s="202"/>
      <c r="H269" s="202"/>
      <c r="I269" s="202"/>
      <c r="J269" s="202"/>
      <c r="K269" s="69"/>
      <c r="L269" s="69">
        <v>1</v>
      </c>
      <c r="M269" s="69"/>
      <c r="N269" s="69"/>
      <c r="O269" s="69"/>
      <c r="P269" s="69"/>
      <c r="Q269" s="322"/>
    </row>
    <row r="270" spans="1:17" s="160" customFormat="1" ht="21" customHeight="1">
      <c r="A270" s="268" t="s">
        <v>686</v>
      </c>
      <c r="B270" s="1019" t="s">
        <v>687</v>
      </c>
      <c r="C270" s="364">
        <v>30000</v>
      </c>
      <c r="D270" s="633" t="s">
        <v>739</v>
      </c>
      <c r="E270" s="202"/>
      <c r="F270" s="202"/>
      <c r="G270" s="202"/>
      <c r="H270" s="202"/>
      <c r="I270" s="202"/>
      <c r="J270" s="202"/>
      <c r="K270" s="69"/>
      <c r="L270" s="69">
        <v>1</v>
      </c>
      <c r="M270" s="69"/>
      <c r="N270" s="69"/>
      <c r="O270" s="69"/>
      <c r="P270" s="69"/>
      <c r="Q270" s="322"/>
    </row>
    <row r="271" spans="1:17" s="160" customFormat="1" ht="21" customHeight="1">
      <c r="A271" s="268" t="s">
        <v>688</v>
      </c>
      <c r="B271" s="1019" t="s">
        <v>689</v>
      </c>
      <c r="C271" s="364">
        <v>30000</v>
      </c>
      <c r="D271" s="633" t="s">
        <v>690</v>
      </c>
      <c r="E271" s="202"/>
      <c r="F271" s="202"/>
      <c r="G271" s="202"/>
      <c r="H271" s="202"/>
      <c r="I271" s="202"/>
      <c r="J271" s="202"/>
      <c r="K271" s="69"/>
      <c r="L271" s="69">
        <v>1</v>
      </c>
      <c r="M271" s="69"/>
      <c r="N271" s="69"/>
      <c r="O271" s="69"/>
      <c r="P271" s="69"/>
      <c r="Q271" s="322"/>
    </row>
    <row r="272" spans="1:17" s="160" customFormat="1" ht="21" customHeight="1">
      <c r="A272" s="268" t="s">
        <v>691</v>
      </c>
      <c r="B272" s="1019" t="s">
        <v>689</v>
      </c>
      <c r="C272" s="364">
        <v>30000</v>
      </c>
      <c r="D272" s="633" t="s">
        <v>692</v>
      </c>
      <c r="E272" s="202"/>
      <c r="F272" s="202"/>
      <c r="G272" s="202"/>
      <c r="H272" s="202"/>
      <c r="I272" s="202"/>
      <c r="J272" s="202"/>
      <c r="K272" s="69"/>
      <c r="L272" s="69">
        <v>1</v>
      </c>
      <c r="M272" s="69"/>
      <c r="N272" s="69"/>
      <c r="O272" s="69"/>
      <c r="P272" s="69"/>
      <c r="Q272" s="322"/>
    </row>
    <row r="273" spans="1:17" s="160" customFormat="1" ht="21" customHeight="1">
      <c r="A273" s="268" t="s">
        <v>693</v>
      </c>
      <c r="B273" s="1019" t="s">
        <v>694</v>
      </c>
      <c r="C273" s="364">
        <v>30000</v>
      </c>
      <c r="D273" s="633" t="s">
        <v>692</v>
      </c>
      <c r="E273" s="202"/>
      <c r="F273" s="202"/>
      <c r="G273" s="202"/>
      <c r="H273" s="202"/>
      <c r="I273" s="202"/>
      <c r="J273" s="202"/>
      <c r="K273" s="69"/>
      <c r="L273" s="69">
        <v>1</v>
      </c>
      <c r="M273" s="69"/>
      <c r="N273" s="69"/>
      <c r="O273" s="69"/>
      <c r="P273" s="69"/>
      <c r="Q273" s="322"/>
    </row>
    <row r="274" spans="1:17" s="160" customFormat="1" ht="21" customHeight="1">
      <c r="A274" s="268" t="s">
        <v>695</v>
      </c>
      <c r="B274" s="1019" t="s">
        <v>689</v>
      </c>
      <c r="C274" s="364">
        <v>30000</v>
      </c>
      <c r="D274" s="633" t="s">
        <v>696</v>
      </c>
      <c r="E274" s="202"/>
      <c r="F274" s="202"/>
      <c r="G274" s="202"/>
      <c r="H274" s="202"/>
      <c r="I274" s="202"/>
      <c r="J274" s="202"/>
      <c r="K274" s="69"/>
      <c r="L274" s="69">
        <v>1</v>
      </c>
      <c r="M274" s="69"/>
      <c r="N274" s="69"/>
      <c r="O274" s="69"/>
      <c r="P274" s="69"/>
      <c r="Q274" s="322"/>
    </row>
    <row r="275" spans="1:17" s="160" customFormat="1" ht="21" customHeight="1">
      <c r="A275" s="268" t="s">
        <v>697</v>
      </c>
      <c r="B275" s="1019" t="s">
        <v>698</v>
      </c>
      <c r="C275" s="364">
        <v>30000</v>
      </c>
      <c r="D275" s="633" t="s">
        <v>699</v>
      </c>
      <c r="E275" s="202"/>
      <c r="F275" s="202"/>
      <c r="G275" s="202"/>
      <c r="H275" s="202"/>
      <c r="I275" s="202"/>
      <c r="J275" s="202"/>
      <c r="K275" s="69"/>
      <c r="L275" s="69">
        <v>1</v>
      </c>
      <c r="M275" s="69"/>
      <c r="N275" s="69"/>
      <c r="O275" s="69"/>
      <c r="P275" s="69"/>
      <c r="Q275" s="322"/>
    </row>
    <row r="276" spans="1:17" s="160" customFormat="1" ht="21" customHeight="1">
      <c r="A276" s="648" t="s">
        <v>700</v>
      </c>
      <c r="B276" s="659" t="s">
        <v>701</v>
      </c>
      <c r="C276" s="655"/>
      <c r="D276" s="656"/>
      <c r="E276" s="202"/>
      <c r="F276" s="202"/>
      <c r="G276" s="202"/>
      <c r="H276" s="202"/>
      <c r="I276" s="202"/>
      <c r="J276" s="202"/>
      <c r="K276" s="69"/>
      <c r="L276" s="69"/>
      <c r="M276" s="69"/>
      <c r="N276" s="69"/>
      <c r="O276" s="69"/>
      <c r="P276" s="69"/>
      <c r="Q276" s="322"/>
    </row>
    <row r="277" spans="1:17" s="160" customFormat="1" ht="21" customHeight="1">
      <c r="A277" s="268" t="s">
        <v>702</v>
      </c>
      <c r="B277" s="1019" t="s">
        <v>829</v>
      </c>
      <c r="C277" s="364">
        <v>30000</v>
      </c>
      <c r="D277" s="633" t="s">
        <v>703</v>
      </c>
      <c r="E277" s="202"/>
      <c r="F277" s="202"/>
      <c r="G277" s="202"/>
      <c r="H277" s="202"/>
      <c r="I277" s="202"/>
      <c r="J277" s="202"/>
      <c r="K277" s="69"/>
      <c r="L277" s="69">
        <v>1</v>
      </c>
      <c r="M277" s="69"/>
      <c r="N277" s="69"/>
      <c r="O277" s="69"/>
      <c r="P277" s="69"/>
      <c r="Q277" s="322"/>
    </row>
    <row r="278" spans="1:17" s="160" customFormat="1" ht="21" customHeight="1">
      <c r="A278" s="268" t="s">
        <v>704</v>
      </c>
      <c r="B278" s="1019" t="s">
        <v>830</v>
      </c>
      <c r="C278" s="364">
        <v>50000</v>
      </c>
      <c r="D278" s="633" t="s">
        <v>705</v>
      </c>
      <c r="E278" s="202"/>
      <c r="F278" s="202"/>
      <c r="G278" s="202"/>
      <c r="H278" s="202"/>
      <c r="I278" s="202"/>
      <c r="J278" s="202"/>
      <c r="K278" s="69"/>
      <c r="L278" s="69">
        <v>1</v>
      </c>
      <c r="M278" s="69"/>
      <c r="N278" s="69"/>
      <c r="O278" s="69"/>
      <c r="P278" s="69"/>
      <c r="Q278" s="322"/>
    </row>
    <row r="279" spans="1:17" s="160" customFormat="1" ht="21" customHeight="1">
      <c r="A279" s="268" t="s">
        <v>706</v>
      </c>
      <c r="B279" s="1019" t="s">
        <v>831</v>
      </c>
      <c r="C279" s="364">
        <v>40000</v>
      </c>
      <c r="D279" s="633" t="s">
        <v>707</v>
      </c>
      <c r="E279" s="202"/>
      <c r="F279" s="202"/>
      <c r="G279" s="202"/>
      <c r="H279" s="202"/>
      <c r="I279" s="202"/>
      <c r="J279" s="202"/>
      <c r="K279" s="69"/>
      <c r="L279" s="69">
        <v>1</v>
      </c>
      <c r="M279" s="69"/>
      <c r="N279" s="69"/>
      <c r="O279" s="69"/>
      <c r="P279" s="69"/>
      <c r="Q279" s="322"/>
    </row>
    <row r="280" spans="1:17" s="160" customFormat="1" ht="21" customHeight="1">
      <c r="A280" s="268" t="s">
        <v>708</v>
      </c>
      <c r="B280" s="1019" t="s">
        <v>832</v>
      </c>
      <c r="C280" s="364">
        <v>30000</v>
      </c>
      <c r="D280" s="633" t="s">
        <v>709</v>
      </c>
      <c r="E280" s="202"/>
      <c r="F280" s="202"/>
      <c r="G280" s="202"/>
      <c r="H280" s="202"/>
      <c r="I280" s="202"/>
      <c r="J280" s="202"/>
      <c r="K280" s="69"/>
      <c r="L280" s="69">
        <v>1</v>
      </c>
      <c r="M280" s="69"/>
      <c r="N280" s="69"/>
      <c r="O280" s="69"/>
      <c r="P280" s="69"/>
      <c r="Q280" s="322"/>
    </row>
    <row r="281" spans="1:17" s="160" customFormat="1" ht="21" customHeight="1">
      <c r="A281" s="268" t="s">
        <v>710</v>
      </c>
      <c r="B281" s="1019" t="s">
        <v>829</v>
      </c>
      <c r="C281" s="364">
        <v>30000</v>
      </c>
      <c r="D281" s="633" t="s">
        <v>711</v>
      </c>
      <c r="E281" s="202"/>
      <c r="F281" s="202"/>
      <c r="G281" s="202"/>
      <c r="H281" s="202"/>
      <c r="I281" s="202"/>
      <c r="J281" s="202"/>
      <c r="K281" s="69"/>
      <c r="L281" s="69">
        <v>1</v>
      </c>
      <c r="M281" s="69"/>
      <c r="N281" s="69"/>
      <c r="O281" s="69"/>
      <c r="P281" s="69"/>
      <c r="Q281" s="322"/>
    </row>
    <row r="282" spans="1:17" s="160" customFormat="1" ht="21" customHeight="1">
      <c r="A282" s="69" t="s">
        <v>279</v>
      </c>
      <c r="B282" s="192" t="s">
        <v>284</v>
      </c>
      <c r="C282" s="179">
        <v>280000</v>
      </c>
      <c r="D282" s="202"/>
      <c r="E282" s="202"/>
      <c r="F282" s="202"/>
      <c r="G282" s="202"/>
      <c r="H282" s="202"/>
      <c r="I282" s="202"/>
      <c r="J282" s="202"/>
      <c r="K282" s="69"/>
      <c r="L282" s="69"/>
      <c r="M282" s="69"/>
      <c r="N282" s="69"/>
      <c r="O282" s="69"/>
      <c r="P282" s="69"/>
      <c r="Q282" s="322"/>
    </row>
    <row r="283" spans="1:17" s="160" customFormat="1" ht="21" customHeight="1">
      <c r="A283" s="648" t="s">
        <v>712</v>
      </c>
      <c r="B283" s="658" t="s">
        <v>284</v>
      </c>
      <c r="C283" s="179"/>
      <c r="D283" s="333"/>
      <c r="E283" s="202"/>
      <c r="F283" s="202"/>
      <c r="G283" s="202"/>
      <c r="H283" s="202"/>
      <c r="I283" s="202"/>
      <c r="J283" s="202"/>
      <c r="K283" s="69"/>
      <c r="L283" s="69"/>
      <c r="M283" s="69"/>
      <c r="N283" s="69"/>
      <c r="O283" s="69"/>
      <c r="P283" s="69"/>
      <c r="Q283" s="322"/>
    </row>
    <row r="284" spans="1:17" s="160" customFormat="1" ht="21" customHeight="1">
      <c r="A284" s="268" t="s">
        <v>714</v>
      </c>
      <c r="B284" s="1019" t="s">
        <v>833</v>
      </c>
      <c r="C284" s="364">
        <v>40000</v>
      </c>
      <c r="D284" s="365" t="s">
        <v>715</v>
      </c>
      <c r="E284" s="202"/>
      <c r="F284" s="202"/>
      <c r="G284" s="202"/>
      <c r="H284" s="202"/>
      <c r="I284" s="202"/>
      <c r="J284" s="202"/>
      <c r="K284" s="69"/>
      <c r="L284" s="69">
        <v>1</v>
      </c>
      <c r="M284" s="69"/>
      <c r="N284" s="69"/>
      <c r="O284" s="69"/>
      <c r="P284" s="69"/>
      <c r="Q284" s="322"/>
    </row>
    <row r="285" spans="1:17" s="160" customFormat="1" ht="21" customHeight="1">
      <c r="A285" s="268" t="s">
        <v>716</v>
      </c>
      <c r="B285" s="1019" t="s">
        <v>834</v>
      </c>
      <c r="C285" s="364">
        <v>40000</v>
      </c>
      <c r="D285" s="365" t="s">
        <v>717</v>
      </c>
      <c r="E285" s="202"/>
      <c r="F285" s="202"/>
      <c r="G285" s="202"/>
      <c r="H285" s="202"/>
      <c r="I285" s="202"/>
      <c r="J285" s="202"/>
      <c r="K285" s="69"/>
      <c r="L285" s="69">
        <v>1</v>
      </c>
      <c r="M285" s="69"/>
      <c r="N285" s="69"/>
      <c r="O285" s="69"/>
      <c r="P285" s="69"/>
      <c r="Q285" s="322"/>
    </row>
    <row r="286" spans="1:17" s="160" customFormat="1" ht="21" customHeight="1">
      <c r="A286" s="268" t="s">
        <v>718</v>
      </c>
      <c r="B286" s="1019" t="s">
        <v>829</v>
      </c>
      <c r="C286" s="364">
        <v>40000</v>
      </c>
      <c r="D286" s="365" t="s">
        <v>719</v>
      </c>
      <c r="E286" s="202"/>
      <c r="F286" s="202"/>
      <c r="G286" s="202"/>
      <c r="H286" s="202"/>
      <c r="I286" s="202"/>
      <c r="J286" s="202"/>
      <c r="K286" s="69"/>
      <c r="L286" s="69">
        <v>1</v>
      </c>
      <c r="M286" s="69"/>
      <c r="N286" s="69"/>
      <c r="O286" s="69"/>
      <c r="P286" s="69"/>
      <c r="Q286" s="322"/>
    </row>
    <row r="287" spans="1:17" s="160" customFormat="1" ht="21" customHeight="1">
      <c r="A287" s="777" t="s">
        <v>720</v>
      </c>
      <c r="B287" s="1020" t="s">
        <v>835</v>
      </c>
      <c r="C287" s="733">
        <v>40000</v>
      </c>
      <c r="D287" s="871" t="s">
        <v>721</v>
      </c>
      <c r="E287" s="983"/>
      <c r="F287" s="983"/>
      <c r="G287" s="983"/>
      <c r="H287" s="983"/>
      <c r="I287" s="983"/>
      <c r="J287" s="983"/>
      <c r="K287" s="201"/>
      <c r="L287" s="201">
        <v>1</v>
      </c>
      <c r="M287" s="201"/>
      <c r="N287" s="201"/>
      <c r="O287" s="201"/>
      <c r="P287" s="201"/>
      <c r="Q287" s="985"/>
    </row>
    <row r="288" spans="1:17" s="160" customFormat="1" ht="21" customHeight="1">
      <c r="A288" s="274" t="s">
        <v>722</v>
      </c>
      <c r="B288" s="1021" t="s">
        <v>835</v>
      </c>
      <c r="C288" s="325">
        <v>40000</v>
      </c>
      <c r="D288" s="787" t="s">
        <v>723</v>
      </c>
      <c r="E288" s="212"/>
      <c r="F288" s="212"/>
      <c r="G288" s="212"/>
      <c r="H288" s="212"/>
      <c r="I288" s="212"/>
      <c r="J288" s="212"/>
      <c r="K288" s="183"/>
      <c r="L288" s="183">
        <v>1</v>
      </c>
      <c r="M288" s="183"/>
      <c r="N288" s="183"/>
      <c r="O288" s="183"/>
      <c r="P288" s="183"/>
      <c r="Q288" s="984"/>
    </row>
    <row r="289" spans="1:17" s="160" customFormat="1" ht="21" customHeight="1">
      <c r="A289" s="268" t="s">
        <v>724</v>
      </c>
      <c r="B289" s="1019" t="s">
        <v>832</v>
      </c>
      <c r="C289" s="364">
        <v>40000</v>
      </c>
      <c r="D289" s="365" t="s">
        <v>725</v>
      </c>
      <c r="E289" s="202"/>
      <c r="F289" s="202"/>
      <c r="G289" s="202"/>
      <c r="H289" s="202"/>
      <c r="I289" s="202"/>
      <c r="J289" s="202"/>
      <c r="K289" s="69"/>
      <c r="L289" s="69">
        <v>1</v>
      </c>
      <c r="M289" s="69"/>
      <c r="N289" s="69"/>
      <c r="O289" s="69"/>
      <c r="P289" s="69"/>
      <c r="Q289" s="322"/>
    </row>
    <row r="290" spans="1:17" s="160" customFormat="1" ht="21" customHeight="1">
      <c r="A290" s="268" t="s">
        <v>724</v>
      </c>
      <c r="B290" s="1019" t="s">
        <v>832</v>
      </c>
      <c r="C290" s="364">
        <v>40000</v>
      </c>
      <c r="D290" s="365" t="s">
        <v>726</v>
      </c>
      <c r="E290" s="202"/>
      <c r="F290" s="202"/>
      <c r="G290" s="202"/>
      <c r="H290" s="202"/>
      <c r="I290" s="202"/>
      <c r="J290" s="202"/>
      <c r="K290" s="69"/>
      <c r="L290" s="69">
        <v>1</v>
      </c>
      <c r="M290" s="69"/>
      <c r="N290" s="69"/>
      <c r="O290" s="69"/>
      <c r="P290" s="69"/>
      <c r="Q290" s="322"/>
    </row>
    <row r="291" spans="1:17" s="160" customFormat="1" ht="19.8" customHeight="1">
      <c r="A291" s="69" t="s">
        <v>280</v>
      </c>
      <c r="B291" s="192"/>
      <c r="C291" s="179">
        <v>49200</v>
      </c>
      <c r="D291" s="333"/>
      <c r="E291" s="202"/>
      <c r="F291" s="202"/>
      <c r="G291" s="202"/>
      <c r="H291" s="202"/>
      <c r="I291" s="202"/>
      <c r="J291" s="202"/>
      <c r="K291" s="69"/>
      <c r="L291" s="69"/>
      <c r="M291" s="69"/>
      <c r="N291" s="69"/>
      <c r="O291" s="69"/>
      <c r="P291" s="69"/>
      <c r="Q291" s="322"/>
    </row>
    <row r="292" spans="1:17" s="160" customFormat="1" ht="19.95" customHeight="1">
      <c r="A292" s="69" t="s">
        <v>729</v>
      </c>
      <c r="B292" s="192"/>
      <c r="C292" s="179"/>
      <c r="D292" s="333"/>
      <c r="E292" s="202"/>
      <c r="F292" s="202"/>
      <c r="G292" s="202"/>
      <c r="H292" s="202"/>
      <c r="I292" s="202"/>
      <c r="J292" s="202"/>
      <c r="K292" s="69"/>
      <c r="L292" s="69"/>
      <c r="M292" s="69"/>
      <c r="N292" s="69"/>
      <c r="O292" s="69"/>
      <c r="P292" s="69"/>
      <c r="Q292" s="322"/>
    </row>
    <row r="293" spans="1:17" s="160" customFormat="1" ht="19.95" customHeight="1">
      <c r="A293" s="69" t="s">
        <v>730</v>
      </c>
      <c r="B293" s="192" t="s">
        <v>731</v>
      </c>
      <c r="C293" s="179">
        <v>39600</v>
      </c>
      <c r="D293" s="365" t="s">
        <v>364</v>
      </c>
      <c r="E293" s="202"/>
      <c r="F293" s="202"/>
      <c r="G293" s="202">
        <v>1</v>
      </c>
      <c r="H293" s="202"/>
      <c r="I293" s="202"/>
      <c r="J293" s="202">
        <v>1</v>
      </c>
      <c r="K293" s="69"/>
      <c r="L293" s="69"/>
      <c r="M293" s="69">
        <v>1</v>
      </c>
      <c r="N293" s="69"/>
      <c r="O293" s="69"/>
      <c r="P293" s="69">
        <v>1</v>
      </c>
      <c r="Q293" s="322"/>
    </row>
    <row r="294" spans="1:17" s="160" customFormat="1" ht="19.95" customHeight="1">
      <c r="A294" s="69" t="s">
        <v>733</v>
      </c>
      <c r="B294" s="192"/>
      <c r="C294" s="179"/>
      <c r="D294" s="365"/>
      <c r="E294" s="202"/>
      <c r="F294" s="202"/>
      <c r="G294" s="202"/>
      <c r="H294" s="202"/>
      <c r="I294" s="202"/>
      <c r="J294" s="202"/>
      <c r="K294" s="69"/>
      <c r="L294" s="69"/>
      <c r="M294" s="69"/>
      <c r="N294" s="69"/>
      <c r="O294" s="69"/>
      <c r="P294" s="69"/>
      <c r="Q294" s="322"/>
    </row>
    <row r="295" spans="1:17" s="160" customFormat="1" ht="19.95" customHeight="1">
      <c r="A295" s="69" t="s">
        <v>732</v>
      </c>
      <c r="B295" s="192" t="s">
        <v>731</v>
      </c>
      <c r="C295" s="179">
        <v>9600</v>
      </c>
      <c r="D295" s="365" t="s">
        <v>531</v>
      </c>
      <c r="E295" s="202"/>
      <c r="F295" s="202"/>
      <c r="G295" s="202">
        <v>1</v>
      </c>
      <c r="H295" s="202"/>
      <c r="I295" s="202"/>
      <c r="J295" s="202">
        <v>1</v>
      </c>
      <c r="K295" s="69"/>
      <c r="L295" s="69"/>
      <c r="M295" s="69">
        <v>1</v>
      </c>
      <c r="N295" s="69"/>
      <c r="O295" s="69"/>
      <c r="P295" s="69">
        <v>1</v>
      </c>
      <c r="Q295" s="322"/>
    </row>
    <row r="296" spans="1:17" s="160" customFormat="1" ht="19.95" customHeight="1">
      <c r="A296" s="69" t="s">
        <v>734</v>
      </c>
      <c r="B296" s="192"/>
      <c r="C296" s="179"/>
      <c r="D296" s="333"/>
      <c r="E296" s="202"/>
      <c r="F296" s="202"/>
      <c r="G296" s="202"/>
      <c r="H296" s="202"/>
      <c r="I296" s="202"/>
      <c r="J296" s="202"/>
      <c r="K296" s="69"/>
      <c r="L296" s="69"/>
      <c r="M296" s="69"/>
      <c r="N296" s="69"/>
      <c r="O296" s="69"/>
      <c r="P296" s="69"/>
      <c r="Q296" s="322"/>
    </row>
    <row r="297" spans="1:17" s="160" customFormat="1" ht="19.8" customHeight="1">
      <c r="A297" s="69" t="s">
        <v>281</v>
      </c>
      <c r="B297" s="192" t="s">
        <v>282</v>
      </c>
      <c r="C297" s="179">
        <v>31200</v>
      </c>
      <c r="D297" s="365" t="s">
        <v>531</v>
      </c>
      <c r="E297" s="196"/>
      <c r="F297" s="196"/>
      <c r="G297" s="196"/>
      <c r="H297" s="196">
        <v>1</v>
      </c>
      <c r="I297" s="196">
        <v>1</v>
      </c>
      <c r="J297" s="196">
        <v>1</v>
      </c>
      <c r="K297" s="69">
        <v>1</v>
      </c>
      <c r="L297" s="69">
        <v>1</v>
      </c>
      <c r="M297" s="69"/>
      <c r="N297" s="69"/>
      <c r="O297" s="69"/>
      <c r="P297" s="69"/>
      <c r="Q297" s="322"/>
    </row>
    <row r="298" spans="1:17" s="160" customFormat="1" ht="22.2" customHeight="1">
      <c r="A298" s="195" t="s">
        <v>285</v>
      </c>
      <c r="B298" s="205"/>
      <c r="C298" s="194">
        <f>C299</f>
        <v>662680</v>
      </c>
      <c r="D298" s="191"/>
      <c r="E298" s="191"/>
      <c r="F298" s="191"/>
      <c r="G298" s="191"/>
      <c r="H298" s="191"/>
      <c r="I298" s="191"/>
      <c r="J298" s="191"/>
      <c r="K298" s="191"/>
      <c r="L298" s="191"/>
      <c r="M298" s="191"/>
      <c r="N298" s="191"/>
      <c r="O298" s="191"/>
      <c r="P298" s="191"/>
      <c r="Q298" s="191"/>
    </row>
    <row r="299" spans="1:17" s="160" customFormat="1" ht="24.6" customHeight="1">
      <c r="A299" s="188" t="s">
        <v>286</v>
      </c>
      <c r="B299" s="206"/>
      <c r="C299" s="190">
        <f>C300+C309+C312+C321+C327+C333</f>
        <v>662680</v>
      </c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</row>
    <row r="300" spans="1:17" s="160" customFormat="1" ht="24.6" customHeight="1">
      <c r="A300" s="504" t="s">
        <v>287</v>
      </c>
      <c r="B300" s="505"/>
      <c r="C300" s="506">
        <f>C302+C305+C308</f>
        <v>116400</v>
      </c>
      <c r="D300" s="229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86"/>
      <c r="P300" s="186"/>
      <c r="Q300" s="323" t="s">
        <v>735</v>
      </c>
    </row>
    <row r="301" spans="1:17" s="160" customFormat="1" ht="24.6" customHeight="1">
      <c r="A301" s="69" t="s">
        <v>289</v>
      </c>
      <c r="B301" s="192"/>
      <c r="C301" s="179"/>
      <c r="D301" s="196"/>
      <c r="E301" s="196"/>
      <c r="F301" s="196"/>
      <c r="G301" s="196"/>
      <c r="H301" s="196"/>
      <c r="I301" s="196"/>
      <c r="J301" s="196"/>
      <c r="K301" s="176"/>
      <c r="L301" s="186"/>
      <c r="M301" s="186"/>
      <c r="N301" s="186"/>
      <c r="O301" s="186"/>
      <c r="P301" s="186"/>
      <c r="Q301" s="230"/>
    </row>
    <row r="302" spans="1:17" s="160" customFormat="1" ht="24.6" customHeight="1">
      <c r="A302" s="183" t="s">
        <v>290</v>
      </c>
      <c r="B302" s="198" t="s">
        <v>228</v>
      </c>
      <c r="C302" s="199">
        <v>8000</v>
      </c>
      <c r="D302" s="324"/>
      <c r="E302" s="349"/>
      <c r="F302" s="349"/>
      <c r="G302" s="186"/>
      <c r="H302" s="186"/>
      <c r="I302" s="186"/>
      <c r="J302" s="186"/>
      <c r="K302" s="186"/>
      <c r="L302" s="186"/>
      <c r="M302" s="186"/>
      <c r="N302" s="186"/>
      <c r="O302" s="186"/>
      <c r="P302" s="186"/>
      <c r="Q302" s="230"/>
    </row>
    <row r="303" spans="1:17" s="160" customFormat="1" ht="24.6" customHeight="1">
      <c r="A303" s="183"/>
      <c r="B303" s="198" t="s">
        <v>738</v>
      </c>
      <c r="C303" s="179">
        <v>4000</v>
      </c>
      <c r="D303" s="660" t="s">
        <v>736</v>
      </c>
      <c r="E303" s="196"/>
      <c r="F303" s="196"/>
      <c r="G303" s="176"/>
      <c r="H303" s="176"/>
      <c r="I303" s="176"/>
      <c r="J303" s="661">
        <v>26</v>
      </c>
      <c r="K303" s="176"/>
      <c r="L303" s="176"/>
      <c r="M303" s="176"/>
      <c r="N303" s="176"/>
      <c r="O303" s="176"/>
      <c r="P303" s="176"/>
      <c r="Q303" s="323"/>
    </row>
    <row r="304" spans="1:17" s="160" customFormat="1" ht="24.6" customHeight="1">
      <c r="A304" s="183"/>
      <c r="B304" s="198" t="s">
        <v>738</v>
      </c>
      <c r="C304" s="179">
        <v>4000</v>
      </c>
      <c r="D304" s="660" t="s">
        <v>536</v>
      </c>
      <c r="E304" s="196"/>
      <c r="F304" s="196"/>
      <c r="G304" s="176"/>
      <c r="H304" s="176"/>
      <c r="I304" s="176"/>
      <c r="J304" s="661">
        <v>26</v>
      </c>
      <c r="K304" s="176"/>
      <c r="L304" s="176"/>
      <c r="M304" s="176"/>
      <c r="N304" s="176"/>
      <c r="O304" s="176"/>
      <c r="P304" s="176"/>
      <c r="Q304" s="323"/>
    </row>
    <row r="305" spans="1:17" s="160" customFormat="1" ht="24" customHeight="1">
      <c r="A305" s="183" t="s">
        <v>291</v>
      </c>
      <c r="B305" s="198" t="s">
        <v>292</v>
      </c>
      <c r="C305" s="199">
        <v>106000</v>
      </c>
      <c r="D305" s="324"/>
      <c r="E305" s="349"/>
      <c r="F305" s="349"/>
      <c r="G305" s="186"/>
      <c r="H305" s="186"/>
      <c r="I305" s="186"/>
      <c r="J305" s="186"/>
      <c r="K305" s="186"/>
      <c r="L305" s="186"/>
      <c r="M305" s="186"/>
      <c r="N305" s="186"/>
      <c r="O305" s="186"/>
      <c r="P305" s="186"/>
      <c r="Q305" s="230"/>
    </row>
    <row r="306" spans="1:17" s="160" customFormat="1" ht="24" customHeight="1">
      <c r="A306" s="183"/>
      <c r="B306" s="198" t="s">
        <v>393</v>
      </c>
      <c r="C306" s="179">
        <v>53000</v>
      </c>
      <c r="D306" s="660" t="s">
        <v>736</v>
      </c>
      <c r="E306" s="196"/>
      <c r="F306" s="196"/>
      <c r="G306" s="682"/>
      <c r="H306" s="682"/>
      <c r="I306" s="682"/>
      <c r="J306" s="683">
        <v>1</v>
      </c>
      <c r="K306" s="682"/>
      <c r="L306" s="683">
        <v>1</v>
      </c>
      <c r="M306" s="682"/>
      <c r="N306" s="682"/>
      <c r="O306" s="682"/>
      <c r="P306" s="682"/>
      <c r="Q306" s="684"/>
    </row>
    <row r="307" spans="1:17" s="160" customFormat="1" ht="24" customHeight="1">
      <c r="A307" s="183"/>
      <c r="B307" s="198" t="s">
        <v>393</v>
      </c>
      <c r="C307" s="179">
        <v>53000</v>
      </c>
      <c r="D307" s="660" t="s">
        <v>536</v>
      </c>
      <c r="E307" s="196"/>
      <c r="F307" s="196"/>
      <c r="G307" s="682"/>
      <c r="H307" s="682"/>
      <c r="I307" s="682"/>
      <c r="J307" s="683">
        <v>1</v>
      </c>
      <c r="K307" s="682"/>
      <c r="L307" s="683">
        <v>1</v>
      </c>
      <c r="M307" s="682"/>
      <c r="N307" s="682"/>
      <c r="O307" s="682"/>
      <c r="P307" s="682"/>
      <c r="Q307" s="684"/>
    </row>
    <row r="308" spans="1:17" s="160" customFormat="1" ht="24" customHeight="1">
      <c r="A308" s="662" t="s">
        <v>737</v>
      </c>
      <c r="B308" s="192"/>
      <c r="C308" s="179">
        <v>2400</v>
      </c>
      <c r="D308" s="660" t="s">
        <v>531</v>
      </c>
      <c r="E308" s="196"/>
      <c r="F308" s="196"/>
      <c r="G308" s="176"/>
      <c r="H308" s="176"/>
      <c r="I308" s="176"/>
      <c r="J308" s="661">
        <v>1</v>
      </c>
      <c r="K308" s="176"/>
      <c r="L308" s="661"/>
      <c r="M308" s="176"/>
      <c r="N308" s="176"/>
      <c r="O308" s="176"/>
      <c r="P308" s="176"/>
      <c r="Q308" s="323"/>
    </row>
    <row r="309" spans="1:17" s="160" customFormat="1" ht="24" customHeight="1">
      <c r="A309" s="504" t="s">
        <v>293</v>
      </c>
      <c r="B309" s="505"/>
      <c r="C309" s="506">
        <f>C310+C311</f>
        <v>38680</v>
      </c>
      <c r="D309" s="229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86"/>
      <c r="P309" s="186"/>
      <c r="Q309" s="666" t="s">
        <v>600</v>
      </c>
    </row>
    <row r="310" spans="1:17" s="160" customFormat="1" ht="24" customHeight="1">
      <c r="A310" s="69" t="s">
        <v>294</v>
      </c>
      <c r="B310" s="192" t="s">
        <v>296</v>
      </c>
      <c r="C310" s="179">
        <v>5000</v>
      </c>
      <c r="D310" s="365" t="s">
        <v>541</v>
      </c>
      <c r="E310" s="196"/>
      <c r="F310" s="196"/>
      <c r="G310" s="196"/>
      <c r="H310" s="360">
        <v>25</v>
      </c>
      <c r="I310" s="360"/>
      <c r="J310" s="196"/>
      <c r="K310" s="176"/>
      <c r="L310" s="176"/>
      <c r="M310" s="176"/>
      <c r="N310" s="176"/>
      <c r="O310" s="176"/>
      <c r="P310" s="176"/>
      <c r="Q310" s="230"/>
    </row>
    <row r="311" spans="1:17" s="160" customFormat="1" ht="24" customHeight="1">
      <c r="A311" s="201" t="s">
        <v>295</v>
      </c>
      <c r="B311" s="557" t="s">
        <v>297</v>
      </c>
      <c r="C311" s="203">
        <v>33680</v>
      </c>
      <c r="D311" s="871" t="s">
        <v>541</v>
      </c>
      <c r="E311" s="389"/>
      <c r="F311" s="389"/>
      <c r="G311" s="389"/>
      <c r="H311" s="937"/>
      <c r="I311" s="937">
        <v>1</v>
      </c>
      <c r="J311" s="389"/>
      <c r="K311" s="221"/>
      <c r="L311" s="221"/>
      <c r="M311" s="221"/>
      <c r="N311" s="221"/>
      <c r="O311" s="221"/>
      <c r="P311" s="221"/>
      <c r="Q311" s="989"/>
    </row>
    <row r="312" spans="1:17" s="160" customFormat="1" ht="21" customHeight="1">
      <c r="A312" s="504" t="s">
        <v>298</v>
      </c>
      <c r="B312" s="505"/>
      <c r="C312" s="506">
        <f>C313+C317</f>
        <v>79000</v>
      </c>
      <c r="D312" s="229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86"/>
      <c r="P312" s="186"/>
      <c r="Q312" s="666" t="s">
        <v>600</v>
      </c>
    </row>
    <row r="313" spans="1:17" s="160" customFormat="1" ht="21" customHeight="1">
      <c r="A313" s="69" t="s">
        <v>299</v>
      </c>
      <c r="B313" s="192" t="s">
        <v>301</v>
      </c>
      <c r="C313" s="179">
        <v>25000</v>
      </c>
      <c r="D313" s="196"/>
      <c r="E313" s="196"/>
      <c r="F313" s="196"/>
      <c r="G313" s="196"/>
      <c r="H313" s="196"/>
      <c r="I313" s="196"/>
      <c r="J313" s="196"/>
      <c r="K313" s="176"/>
      <c r="L313" s="186"/>
      <c r="M313" s="186"/>
      <c r="N313" s="186"/>
      <c r="O313" s="186"/>
      <c r="P313" s="186"/>
      <c r="Q313" s="230"/>
    </row>
    <row r="314" spans="1:17" s="160" customFormat="1" ht="19.2" customHeight="1">
      <c r="A314" s="69"/>
      <c r="B314" s="192" t="s">
        <v>227</v>
      </c>
      <c r="C314" s="179">
        <v>10000</v>
      </c>
      <c r="D314" s="365" t="s">
        <v>533</v>
      </c>
      <c r="E314" s="196"/>
      <c r="F314" s="196"/>
      <c r="G314" s="360">
        <v>50</v>
      </c>
      <c r="H314" s="196"/>
      <c r="I314" s="196"/>
      <c r="J314" s="196"/>
      <c r="K314" s="176"/>
      <c r="L314" s="176"/>
      <c r="M314" s="176"/>
      <c r="N314" s="176"/>
      <c r="O314" s="176"/>
      <c r="P314" s="176"/>
      <c r="Q314" s="323"/>
    </row>
    <row r="315" spans="1:17" s="160" customFormat="1" ht="19.2" customHeight="1">
      <c r="A315" s="69"/>
      <c r="B315" s="192" t="s">
        <v>740</v>
      </c>
      <c r="C315" s="179">
        <v>10000</v>
      </c>
      <c r="D315" s="365" t="s">
        <v>534</v>
      </c>
      <c r="E315" s="196"/>
      <c r="F315" s="196"/>
      <c r="G315" s="360">
        <v>50</v>
      </c>
      <c r="H315" s="196"/>
      <c r="I315" s="196"/>
      <c r="J315" s="196"/>
      <c r="K315" s="176"/>
      <c r="L315" s="176"/>
      <c r="M315" s="176"/>
      <c r="N315" s="176"/>
      <c r="O315" s="176"/>
      <c r="P315" s="176"/>
      <c r="Q315" s="323"/>
    </row>
    <row r="316" spans="1:17" s="160" customFormat="1" ht="19.2" customHeight="1">
      <c r="A316" s="69"/>
      <c r="B316" s="192" t="s">
        <v>296</v>
      </c>
      <c r="C316" s="179">
        <v>5000</v>
      </c>
      <c r="D316" s="667" t="s">
        <v>553</v>
      </c>
      <c r="E316" s="196"/>
      <c r="F316" s="196"/>
      <c r="G316" s="360">
        <v>25</v>
      </c>
      <c r="H316" s="196"/>
      <c r="I316" s="196"/>
      <c r="J316" s="196"/>
      <c r="K316" s="176"/>
      <c r="L316" s="176"/>
      <c r="M316" s="176"/>
      <c r="N316" s="176"/>
      <c r="O316" s="176"/>
      <c r="P316" s="176"/>
      <c r="Q316" s="323"/>
    </row>
    <row r="317" spans="1:17" s="160" customFormat="1" ht="19.2" customHeight="1">
      <c r="A317" s="69" t="s">
        <v>300</v>
      </c>
      <c r="B317" s="192" t="s">
        <v>302</v>
      </c>
      <c r="C317" s="179">
        <v>54000</v>
      </c>
      <c r="D317" s="196"/>
      <c r="E317" s="196"/>
      <c r="F317" s="196"/>
      <c r="G317" s="196"/>
      <c r="H317" s="196"/>
      <c r="I317" s="196"/>
      <c r="J317" s="196"/>
      <c r="K317" s="176"/>
      <c r="L317" s="186"/>
      <c r="M317" s="186"/>
      <c r="N317" s="186"/>
      <c r="O317" s="186"/>
      <c r="P317" s="186"/>
      <c r="Q317" s="230"/>
    </row>
    <row r="318" spans="1:17" s="160" customFormat="1" ht="19.2" customHeight="1">
      <c r="A318" s="69"/>
      <c r="B318" s="192" t="s">
        <v>741</v>
      </c>
      <c r="C318" s="179">
        <v>22500</v>
      </c>
      <c r="D318" s="365" t="s">
        <v>533</v>
      </c>
      <c r="E318" s="196"/>
      <c r="F318" s="196"/>
      <c r="G318" s="196"/>
      <c r="H318" s="360">
        <v>15</v>
      </c>
      <c r="I318" s="196"/>
      <c r="J318" s="196"/>
      <c r="K318" s="176"/>
      <c r="L318" s="176"/>
      <c r="M318" s="176"/>
      <c r="N318" s="176"/>
      <c r="O318" s="176"/>
      <c r="P318" s="176"/>
      <c r="Q318" s="323"/>
    </row>
    <row r="319" spans="1:17" s="160" customFormat="1" ht="19.2" customHeight="1">
      <c r="A319" s="69"/>
      <c r="B319" s="192" t="s">
        <v>741</v>
      </c>
      <c r="C319" s="179">
        <v>22500</v>
      </c>
      <c r="D319" s="365" t="s">
        <v>534</v>
      </c>
      <c r="E319" s="196"/>
      <c r="F319" s="196"/>
      <c r="G319" s="196"/>
      <c r="H319" s="360">
        <v>15</v>
      </c>
      <c r="I319" s="196"/>
      <c r="J319" s="196"/>
      <c r="K319" s="176"/>
      <c r="L319" s="176"/>
      <c r="M319" s="176"/>
      <c r="N319" s="176"/>
      <c r="O319" s="176"/>
      <c r="P319" s="176"/>
      <c r="Q319" s="323"/>
    </row>
    <row r="320" spans="1:17" s="160" customFormat="1" ht="19.2" customHeight="1">
      <c r="A320" s="69"/>
      <c r="B320" s="192" t="s">
        <v>742</v>
      </c>
      <c r="C320" s="179">
        <v>9000</v>
      </c>
      <c r="D320" s="667" t="s">
        <v>553</v>
      </c>
      <c r="E320" s="196"/>
      <c r="F320" s="196"/>
      <c r="G320" s="196"/>
      <c r="H320" s="360">
        <v>6</v>
      </c>
      <c r="I320" s="196"/>
      <c r="J320" s="196"/>
      <c r="K320" s="176"/>
      <c r="L320" s="176"/>
      <c r="M320" s="176"/>
      <c r="N320" s="176"/>
      <c r="O320" s="176"/>
      <c r="P320" s="176"/>
      <c r="Q320" s="323"/>
    </row>
    <row r="321" spans="1:17" s="160" customFormat="1" ht="34.799999999999997" customHeight="1">
      <c r="A321" s="504" t="s">
        <v>303</v>
      </c>
      <c r="B321" s="505"/>
      <c r="C321" s="506">
        <f>C322+C324+C325+C326</f>
        <v>55400</v>
      </c>
      <c r="D321" s="229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86"/>
      <c r="P321" s="186"/>
      <c r="Q321" s="230" t="s">
        <v>735</v>
      </c>
    </row>
    <row r="322" spans="1:17" s="160" customFormat="1" ht="37.200000000000003" customHeight="1">
      <c r="A322" s="69" t="s">
        <v>851</v>
      </c>
      <c r="B322" s="214" t="s">
        <v>309</v>
      </c>
      <c r="C322" s="217">
        <v>8000</v>
      </c>
      <c r="D322" s="639" t="s">
        <v>535</v>
      </c>
      <c r="E322" s="524"/>
      <c r="F322" s="524"/>
      <c r="G322" s="524"/>
      <c r="H322" s="668">
        <v>20</v>
      </c>
      <c r="I322" s="524"/>
      <c r="J322" s="524"/>
      <c r="K322" s="176"/>
      <c r="L322" s="176"/>
      <c r="M322" s="176"/>
      <c r="N322" s="176"/>
      <c r="O322" s="176"/>
      <c r="P322" s="176"/>
      <c r="Q322" s="650"/>
    </row>
    <row r="323" spans="1:17" s="160" customFormat="1" ht="34.799999999999997" customHeight="1">
      <c r="A323" s="69" t="s">
        <v>852</v>
      </c>
      <c r="B323" s="192"/>
      <c r="C323" s="179"/>
      <c r="D323" s="196"/>
      <c r="E323" s="196"/>
      <c r="F323" s="196"/>
      <c r="G323" s="196"/>
      <c r="H323" s="196"/>
      <c r="I323" s="196"/>
      <c r="J323" s="196"/>
      <c r="K323" s="176"/>
      <c r="L323" s="186"/>
      <c r="M323" s="186"/>
      <c r="N323" s="186"/>
      <c r="O323" s="186"/>
      <c r="P323" s="186"/>
      <c r="Q323" s="230"/>
    </row>
    <row r="324" spans="1:17" s="160" customFormat="1" ht="38.4" customHeight="1">
      <c r="A324" s="183" t="s">
        <v>306</v>
      </c>
      <c r="B324" s="502" t="s">
        <v>309</v>
      </c>
      <c r="C324" s="503">
        <v>28000</v>
      </c>
      <c r="D324" s="639" t="s">
        <v>535</v>
      </c>
      <c r="E324" s="524"/>
      <c r="F324" s="524"/>
      <c r="G324" s="176"/>
      <c r="H324" s="176"/>
      <c r="I324" s="661">
        <v>20</v>
      </c>
      <c r="J324" s="176"/>
      <c r="K324" s="176"/>
      <c r="L324" s="176"/>
      <c r="M324" s="176"/>
      <c r="N324" s="176"/>
      <c r="O324" s="176"/>
      <c r="P324" s="176"/>
      <c r="Q324" s="650"/>
    </row>
    <row r="325" spans="1:17" s="160" customFormat="1" ht="21" customHeight="1">
      <c r="A325" s="183" t="s">
        <v>307</v>
      </c>
      <c r="B325" s="198" t="s">
        <v>297</v>
      </c>
      <c r="C325" s="199">
        <v>18000</v>
      </c>
      <c r="D325" s="633" t="s">
        <v>535</v>
      </c>
      <c r="E325" s="196"/>
      <c r="F325" s="196"/>
      <c r="G325" s="176"/>
      <c r="H325" s="176"/>
      <c r="I325" s="176"/>
      <c r="J325" s="176"/>
      <c r="K325" s="176"/>
      <c r="L325" s="176"/>
      <c r="M325" s="661">
        <v>1</v>
      </c>
      <c r="N325" s="176"/>
      <c r="O325" s="176"/>
      <c r="P325" s="176"/>
      <c r="Q325" s="323"/>
    </row>
    <row r="326" spans="1:17" s="160" customFormat="1" ht="20.399999999999999" customHeight="1">
      <c r="A326" s="69" t="s">
        <v>853</v>
      </c>
      <c r="B326" s="192" t="s">
        <v>598</v>
      </c>
      <c r="C326" s="179">
        <v>1400</v>
      </c>
      <c r="D326" s="365" t="s">
        <v>531</v>
      </c>
      <c r="E326" s="196"/>
      <c r="F326" s="196"/>
      <c r="G326" s="196"/>
      <c r="H326" s="196"/>
      <c r="I326" s="196"/>
      <c r="J326" s="196"/>
      <c r="K326" s="176"/>
      <c r="L326" s="176"/>
      <c r="M326" s="176">
        <v>1</v>
      </c>
      <c r="N326" s="176">
        <v>1</v>
      </c>
      <c r="O326" s="176"/>
      <c r="P326" s="176"/>
      <c r="Q326" s="323"/>
    </row>
    <row r="327" spans="1:17" s="160" customFormat="1" ht="21" customHeight="1">
      <c r="A327" s="504" t="s">
        <v>310</v>
      </c>
      <c r="B327" s="505"/>
      <c r="C327" s="506">
        <f>C329+C330+C331+C332</f>
        <v>62000</v>
      </c>
      <c r="D327" s="229"/>
      <c r="E327" s="186"/>
      <c r="F327" s="186"/>
      <c r="G327" s="186"/>
      <c r="H327" s="186"/>
      <c r="I327" s="186"/>
      <c r="J327" s="186"/>
      <c r="K327" s="176"/>
      <c r="L327" s="176"/>
      <c r="M327" s="176"/>
      <c r="N327" s="176"/>
      <c r="O327" s="176"/>
      <c r="P327" s="176"/>
      <c r="Q327" s="323" t="s">
        <v>735</v>
      </c>
    </row>
    <row r="328" spans="1:17" s="160" customFormat="1" ht="37.799999999999997" customHeight="1">
      <c r="A328" s="69" t="s">
        <v>311</v>
      </c>
      <c r="B328" s="175"/>
      <c r="C328" s="173"/>
      <c r="D328" s="204"/>
      <c r="E328" s="176"/>
      <c r="F328" s="176"/>
      <c r="G328" s="176"/>
      <c r="H328" s="176"/>
      <c r="I328" s="176"/>
      <c r="J328" s="176"/>
      <c r="K328" s="176"/>
      <c r="L328" s="176"/>
      <c r="M328" s="176"/>
      <c r="N328" s="176"/>
      <c r="O328" s="176"/>
      <c r="P328" s="176"/>
      <c r="Q328" s="323"/>
    </row>
    <row r="329" spans="1:17" s="160" customFormat="1" ht="36.6" customHeight="1">
      <c r="A329" s="183" t="s">
        <v>312</v>
      </c>
      <c r="B329" s="502" t="s">
        <v>296</v>
      </c>
      <c r="C329" s="503">
        <v>10000</v>
      </c>
      <c r="D329" s="639" t="s">
        <v>534</v>
      </c>
      <c r="E329" s="524"/>
      <c r="F329" s="524"/>
      <c r="G329" s="176"/>
      <c r="H329" s="668">
        <v>25</v>
      </c>
      <c r="I329" s="176"/>
      <c r="J329" s="176"/>
      <c r="K329" s="176"/>
      <c r="L329" s="176"/>
      <c r="M329" s="176"/>
      <c r="N329" s="176"/>
      <c r="O329" s="176"/>
      <c r="P329" s="176"/>
      <c r="Q329" s="650"/>
    </row>
    <row r="330" spans="1:17" s="160" customFormat="1" ht="21" customHeight="1">
      <c r="A330" s="183" t="s">
        <v>313</v>
      </c>
      <c r="B330" s="198" t="s">
        <v>296</v>
      </c>
      <c r="C330" s="199">
        <v>35000</v>
      </c>
      <c r="D330" s="633" t="s">
        <v>534</v>
      </c>
      <c r="E330" s="524"/>
      <c r="F330" s="524"/>
      <c r="G330" s="176"/>
      <c r="H330" s="176"/>
      <c r="I330" s="668">
        <v>25</v>
      </c>
      <c r="J330" s="176"/>
      <c r="K330" s="176"/>
      <c r="L330" s="176"/>
      <c r="M330" s="176"/>
      <c r="N330" s="176"/>
      <c r="O330" s="176"/>
      <c r="P330" s="176"/>
      <c r="Q330" s="650"/>
    </row>
    <row r="331" spans="1:17" s="160" customFormat="1" ht="36.6" customHeight="1">
      <c r="A331" s="183" t="s">
        <v>314</v>
      </c>
      <c r="B331" s="502" t="s">
        <v>297</v>
      </c>
      <c r="C331" s="503">
        <v>16000</v>
      </c>
      <c r="D331" s="639" t="s">
        <v>534</v>
      </c>
      <c r="E331" s="524"/>
      <c r="F331" s="524"/>
      <c r="G331" s="176"/>
      <c r="H331" s="176"/>
      <c r="I331" s="176"/>
      <c r="J331" s="176"/>
      <c r="K331" s="176"/>
      <c r="L331" s="668">
        <v>1</v>
      </c>
      <c r="M331" s="176"/>
      <c r="N331" s="176"/>
      <c r="O331" s="176"/>
      <c r="P331" s="176"/>
      <c r="Q331" s="650"/>
    </row>
    <row r="332" spans="1:17" s="160" customFormat="1" ht="20.399999999999999" customHeight="1">
      <c r="A332" s="201" t="s">
        <v>315</v>
      </c>
      <c r="B332" s="219" t="s">
        <v>83</v>
      </c>
      <c r="C332" s="208">
        <v>1000</v>
      </c>
      <c r="D332" s="220" t="s">
        <v>531</v>
      </c>
      <c r="E332" s="221"/>
      <c r="F332" s="221"/>
      <c r="G332" s="221"/>
      <c r="H332" s="221"/>
      <c r="I332" s="221"/>
      <c r="J332" s="221"/>
      <c r="K332" s="221"/>
      <c r="L332" s="991">
        <v>1</v>
      </c>
      <c r="M332" s="221"/>
      <c r="N332" s="221"/>
      <c r="O332" s="221"/>
      <c r="P332" s="221"/>
      <c r="Q332" s="989"/>
    </row>
    <row r="333" spans="1:17" s="160" customFormat="1" ht="21" customHeight="1">
      <c r="A333" s="990" t="s">
        <v>316</v>
      </c>
      <c r="B333" s="505"/>
      <c r="C333" s="506">
        <f>C335+C340+C346+C352+C353+C354</f>
        <v>311200</v>
      </c>
      <c r="D333" s="229"/>
      <c r="E333" s="186"/>
      <c r="F333" s="186"/>
      <c r="G333" s="186"/>
      <c r="H333" s="186"/>
      <c r="I333" s="186"/>
      <c r="J333" s="186"/>
      <c r="K333" s="186"/>
      <c r="L333" s="186"/>
      <c r="M333" s="186"/>
      <c r="N333" s="186"/>
      <c r="O333" s="186"/>
      <c r="P333" s="186"/>
      <c r="Q333" s="230" t="s">
        <v>735</v>
      </c>
    </row>
    <row r="334" spans="1:17" s="160" customFormat="1" ht="24.6" customHeight="1">
      <c r="A334" s="69" t="s">
        <v>317</v>
      </c>
      <c r="B334" s="175"/>
      <c r="C334" s="69"/>
      <c r="D334" s="69"/>
      <c r="E334" s="69"/>
      <c r="F334" s="69"/>
      <c r="G334" s="69"/>
      <c r="H334" s="69"/>
      <c r="I334" s="69"/>
      <c r="J334" s="69"/>
      <c r="K334" s="176"/>
      <c r="L334" s="176"/>
      <c r="M334" s="176"/>
      <c r="N334" s="176"/>
      <c r="O334" s="176"/>
      <c r="P334" s="176"/>
      <c r="Q334" s="323"/>
    </row>
    <row r="335" spans="1:17" s="160" customFormat="1" ht="24.6" customHeight="1">
      <c r="A335" s="69" t="s">
        <v>318</v>
      </c>
      <c r="B335" s="175" t="s">
        <v>323</v>
      </c>
      <c r="C335" s="173">
        <v>14400</v>
      </c>
      <c r="D335" s="176"/>
      <c r="E335" s="176"/>
      <c r="F335" s="176"/>
      <c r="G335" s="176"/>
      <c r="H335" s="176"/>
      <c r="I335" s="176"/>
      <c r="J335" s="176"/>
      <c r="K335" s="176"/>
      <c r="L335" s="176"/>
      <c r="M335" s="176"/>
      <c r="N335" s="176"/>
      <c r="O335" s="176"/>
      <c r="P335" s="176"/>
      <c r="Q335" s="323"/>
    </row>
    <row r="336" spans="1:17" s="160" customFormat="1" ht="24.6" customHeight="1">
      <c r="A336" s="69"/>
      <c r="B336" s="175" t="s">
        <v>309</v>
      </c>
      <c r="C336" s="173">
        <v>3600</v>
      </c>
      <c r="D336" s="669" t="s">
        <v>743</v>
      </c>
      <c r="E336" s="176"/>
      <c r="F336" s="176"/>
      <c r="G336" s="176"/>
      <c r="H336" s="176"/>
      <c r="I336" s="661">
        <v>20</v>
      </c>
      <c r="J336" s="176"/>
      <c r="K336" s="176"/>
      <c r="L336" s="176"/>
      <c r="M336" s="176"/>
      <c r="N336" s="176"/>
      <c r="O336" s="176"/>
      <c r="P336" s="176"/>
      <c r="Q336" s="323"/>
    </row>
    <row r="337" spans="1:17" s="160" customFormat="1" ht="24.6" customHeight="1">
      <c r="A337" s="69"/>
      <c r="B337" s="175" t="s">
        <v>309</v>
      </c>
      <c r="C337" s="173">
        <v>3600</v>
      </c>
      <c r="D337" s="669" t="s">
        <v>744</v>
      </c>
      <c r="E337" s="176"/>
      <c r="F337" s="176"/>
      <c r="G337" s="176"/>
      <c r="H337" s="176"/>
      <c r="I337" s="661">
        <v>20</v>
      </c>
      <c r="J337" s="176"/>
      <c r="K337" s="176"/>
      <c r="L337" s="176"/>
      <c r="M337" s="176"/>
      <c r="N337" s="176"/>
      <c r="O337" s="176"/>
      <c r="P337" s="176"/>
      <c r="Q337" s="323"/>
    </row>
    <row r="338" spans="1:17" s="160" customFormat="1" ht="24.6" customHeight="1">
      <c r="A338" s="69"/>
      <c r="B338" s="175" t="s">
        <v>309</v>
      </c>
      <c r="C338" s="173">
        <v>3600</v>
      </c>
      <c r="D338" s="669" t="s">
        <v>745</v>
      </c>
      <c r="E338" s="176"/>
      <c r="F338" s="176"/>
      <c r="G338" s="176"/>
      <c r="H338" s="176"/>
      <c r="I338" s="661">
        <v>20</v>
      </c>
      <c r="J338" s="176"/>
      <c r="K338" s="176"/>
      <c r="L338" s="176"/>
      <c r="M338" s="176"/>
      <c r="N338" s="176"/>
      <c r="O338" s="176"/>
      <c r="P338" s="176"/>
      <c r="Q338" s="323"/>
    </row>
    <row r="339" spans="1:17" s="160" customFormat="1" ht="24.6" customHeight="1">
      <c r="A339" s="69"/>
      <c r="B339" s="175" t="s">
        <v>309</v>
      </c>
      <c r="C339" s="173">
        <v>3600</v>
      </c>
      <c r="D339" s="1022" t="s">
        <v>746</v>
      </c>
      <c r="E339" s="176"/>
      <c r="F339" s="176"/>
      <c r="G339" s="176"/>
      <c r="H339" s="176"/>
      <c r="I339" s="661">
        <v>20</v>
      </c>
      <c r="J339" s="176"/>
      <c r="K339" s="176"/>
      <c r="L339" s="176"/>
      <c r="M339" s="176"/>
      <c r="N339" s="176"/>
      <c r="O339" s="176"/>
      <c r="P339" s="176"/>
      <c r="Q339" s="323"/>
    </row>
    <row r="340" spans="1:17" s="160" customFormat="1" ht="24.6" customHeight="1">
      <c r="A340" s="69" t="s">
        <v>319</v>
      </c>
      <c r="B340" s="175" t="s">
        <v>324</v>
      </c>
      <c r="C340" s="173">
        <v>52000</v>
      </c>
      <c r="D340" s="176"/>
      <c r="E340" s="176"/>
      <c r="F340" s="176"/>
      <c r="G340" s="176"/>
      <c r="H340" s="176"/>
      <c r="I340" s="176"/>
      <c r="J340" s="176"/>
      <c r="K340" s="176"/>
      <c r="L340" s="176"/>
      <c r="M340" s="176"/>
      <c r="N340" s="176"/>
      <c r="O340" s="176"/>
      <c r="P340" s="176"/>
      <c r="Q340" s="323"/>
    </row>
    <row r="341" spans="1:17" s="160" customFormat="1" ht="24.6" customHeight="1">
      <c r="A341" s="69"/>
      <c r="B341" s="175" t="s">
        <v>470</v>
      </c>
      <c r="C341" s="173">
        <v>11875</v>
      </c>
      <c r="D341" s="669" t="s">
        <v>743</v>
      </c>
      <c r="E341" s="176"/>
      <c r="F341" s="176"/>
      <c r="G341" s="176"/>
      <c r="H341" s="176"/>
      <c r="I341" s="176"/>
      <c r="J341" s="176"/>
      <c r="K341" s="176"/>
      <c r="L341" s="176"/>
      <c r="M341" s="176"/>
      <c r="N341" s="661">
        <v>1</v>
      </c>
      <c r="O341" s="176"/>
      <c r="P341" s="176"/>
      <c r="Q341" s="323"/>
    </row>
    <row r="342" spans="1:17" s="160" customFormat="1" ht="24.6" customHeight="1">
      <c r="A342" s="69"/>
      <c r="B342" s="175" t="s">
        <v>470</v>
      </c>
      <c r="C342" s="173">
        <v>11875</v>
      </c>
      <c r="D342" s="669" t="s">
        <v>744</v>
      </c>
      <c r="E342" s="176"/>
      <c r="F342" s="176"/>
      <c r="G342" s="176"/>
      <c r="H342" s="176"/>
      <c r="I342" s="176"/>
      <c r="J342" s="176"/>
      <c r="K342" s="176"/>
      <c r="L342" s="176"/>
      <c r="M342" s="176"/>
      <c r="N342" s="661">
        <v>1</v>
      </c>
      <c r="O342" s="176"/>
      <c r="P342" s="176"/>
      <c r="Q342" s="323"/>
    </row>
    <row r="343" spans="1:17" s="160" customFormat="1" ht="24.6" customHeight="1">
      <c r="A343" s="69"/>
      <c r="B343" s="175" t="s">
        <v>470</v>
      </c>
      <c r="C343" s="173">
        <v>11875</v>
      </c>
      <c r="D343" s="669" t="s">
        <v>745</v>
      </c>
      <c r="E343" s="176"/>
      <c r="F343" s="176"/>
      <c r="G343" s="176"/>
      <c r="H343" s="176"/>
      <c r="I343" s="176"/>
      <c r="J343" s="176"/>
      <c r="K343" s="176"/>
      <c r="L343" s="176"/>
      <c r="M343" s="176"/>
      <c r="N343" s="661">
        <v>1</v>
      </c>
      <c r="O343" s="176"/>
      <c r="P343" s="176"/>
      <c r="Q343" s="323"/>
    </row>
    <row r="344" spans="1:17" s="160" customFormat="1" ht="24.6" customHeight="1">
      <c r="A344" s="69"/>
      <c r="B344" s="175" t="s">
        <v>470</v>
      </c>
      <c r="C344" s="173">
        <v>11875</v>
      </c>
      <c r="D344" s="1022" t="s">
        <v>746</v>
      </c>
      <c r="E344" s="176"/>
      <c r="F344" s="176"/>
      <c r="G344" s="176"/>
      <c r="H344" s="176"/>
      <c r="I344" s="176"/>
      <c r="J344" s="176"/>
      <c r="K344" s="176"/>
      <c r="L344" s="176"/>
      <c r="M344" s="176"/>
      <c r="N344" s="661">
        <v>1</v>
      </c>
      <c r="O344" s="176"/>
      <c r="P344" s="176"/>
      <c r="Q344" s="323"/>
    </row>
    <row r="345" spans="1:17" s="160" customFormat="1" ht="24.6" customHeight="1">
      <c r="A345" s="671" t="s">
        <v>747</v>
      </c>
      <c r="B345" s="175" t="s">
        <v>83</v>
      </c>
      <c r="C345" s="173">
        <v>4500</v>
      </c>
      <c r="D345" s="669" t="s">
        <v>531</v>
      </c>
      <c r="E345" s="176"/>
      <c r="F345" s="176"/>
      <c r="G345" s="176"/>
      <c r="H345" s="176"/>
      <c r="I345" s="176"/>
      <c r="J345" s="176"/>
      <c r="K345" s="176"/>
      <c r="L345" s="176"/>
      <c r="M345" s="176"/>
      <c r="N345" s="661">
        <v>1</v>
      </c>
      <c r="O345" s="176"/>
      <c r="P345" s="176"/>
      <c r="Q345" s="323"/>
    </row>
    <row r="346" spans="1:17" s="160" customFormat="1" ht="24.6" customHeight="1">
      <c r="A346" s="69" t="s">
        <v>320</v>
      </c>
      <c r="B346" s="175" t="s">
        <v>324</v>
      </c>
      <c r="C346" s="173">
        <v>210000</v>
      </c>
      <c r="D346" s="176"/>
      <c r="E346" s="176"/>
      <c r="F346" s="176"/>
      <c r="G346" s="176"/>
      <c r="H346" s="176"/>
      <c r="I346" s="176"/>
      <c r="J346" s="176"/>
      <c r="K346" s="176"/>
      <c r="L346" s="176"/>
      <c r="M346" s="176"/>
      <c r="N346" s="176"/>
      <c r="O346" s="176"/>
      <c r="P346" s="176"/>
      <c r="Q346" s="323"/>
    </row>
    <row r="347" spans="1:17" s="160" customFormat="1" ht="24.6" customHeight="1">
      <c r="A347" s="69"/>
      <c r="B347" s="175" t="s">
        <v>470</v>
      </c>
      <c r="C347" s="173">
        <v>44625</v>
      </c>
      <c r="D347" s="669" t="s">
        <v>743</v>
      </c>
      <c r="E347" s="176"/>
      <c r="F347" s="176"/>
      <c r="G347" s="176"/>
      <c r="H347" s="176"/>
      <c r="I347" s="176"/>
      <c r="J347" s="176"/>
      <c r="K347" s="176"/>
      <c r="L347" s="176"/>
      <c r="M347" s="176"/>
      <c r="N347" s="661">
        <v>1</v>
      </c>
      <c r="O347" s="176"/>
      <c r="P347" s="176"/>
      <c r="Q347" s="323"/>
    </row>
    <row r="348" spans="1:17" s="160" customFormat="1" ht="24.6" customHeight="1">
      <c r="A348" s="69"/>
      <c r="B348" s="175" t="s">
        <v>470</v>
      </c>
      <c r="C348" s="173">
        <v>44625</v>
      </c>
      <c r="D348" s="669" t="s">
        <v>744</v>
      </c>
      <c r="E348" s="176"/>
      <c r="F348" s="176"/>
      <c r="G348" s="176"/>
      <c r="H348" s="176"/>
      <c r="I348" s="176"/>
      <c r="J348" s="176"/>
      <c r="K348" s="176"/>
      <c r="L348" s="176"/>
      <c r="M348" s="176"/>
      <c r="N348" s="661">
        <v>1</v>
      </c>
      <c r="O348" s="176"/>
      <c r="P348" s="176"/>
      <c r="Q348" s="323"/>
    </row>
    <row r="349" spans="1:17" s="160" customFormat="1" ht="24.6" customHeight="1">
      <c r="A349" s="69"/>
      <c r="B349" s="175" t="s">
        <v>470</v>
      </c>
      <c r="C349" s="173">
        <v>44625</v>
      </c>
      <c r="D349" s="669" t="s">
        <v>745</v>
      </c>
      <c r="E349" s="176"/>
      <c r="F349" s="176"/>
      <c r="G349" s="176"/>
      <c r="H349" s="176"/>
      <c r="I349" s="176"/>
      <c r="J349" s="176"/>
      <c r="K349" s="176"/>
      <c r="L349" s="176"/>
      <c r="M349" s="176"/>
      <c r="N349" s="661">
        <v>1</v>
      </c>
      <c r="O349" s="176"/>
      <c r="P349" s="176"/>
      <c r="Q349" s="323"/>
    </row>
    <row r="350" spans="1:17" s="160" customFormat="1" ht="24.6" customHeight="1">
      <c r="A350" s="69"/>
      <c r="B350" s="175" t="s">
        <v>470</v>
      </c>
      <c r="C350" s="173">
        <v>44625</v>
      </c>
      <c r="D350" s="1022" t="s">
        <v>746</v>
      </c>
      <c r="E350" s="176"/>
      <c r="F350" s="176"/>
      <c r="G350" s="176"/>
      <c r="H350" s="176"/>
      <c r="I350" s="176"/>
      <c r="J350" s="176"/>
      <c r="K350" s="176"/>
      <c r="L350" s="176"/>
      <c r="M350" s="176"/>
      <c r="N350" s="661">
        <v>1</v>
      </c>
      <c r="O350" s="176"/>
      <c r="P350" s="176"/>
      <c r="Q350" s="323"/>
    </row>
    <row r="351" spans="1:17" s="160" customFormat="1" ht="24.6" customHeight="1">
      <c r="A351" s="670" t="s">
        <v>748</v>
      </c>
      <c r="B351" s="175" t="s">
        <v>83</v>
      </c>
      <c r="C351" s="173">
        <v>31500</v>
      </c>
      <c r="D351" s="204" t="s">
        <v>531</v>
      </c>
      <c r="E351" s="176"/>
      <c r="F351" s="176"/>
      <c r="G351" s="176"/>
      <c r="H351" s="176"/>
      <c r="I351" s="176"/>
      <c r="J351" s="176"/>
      <c r="K351" s="176"/>
      <c r="L351" s="176"/>
      <c r="M351" s="176"/>
      <c r="N351" s="661">
        <v>1</v>
      </c>
      <c r="O351" s="176"/>
      <c r="P351" s="176"/>
      <c r="Q351" s="323"/>
    </row>
    <row r="352" spans="1:17" s="160" customFormat="1" ht="24.6" customHeight="1">
      <c r="A352" s="69" t="s">
        <v>321</v>
      </c>
      <c r="B352" s="175" t="s">
        <v>323</v>
      </c>
      <c r="C352" s="173">
        <v>1200</v>
      </c>
      <c r="D352" s="204" t="s">
        <v>531</v>
      </c>
      <c r="E352" s="176"/>
      <c r="F352" s="176"/>
      <c r="G352" s="176"/>
      <c r="H352" s="176"/>
      <c r="I352" s="176"/>
      <c r="J352" s="176"/>
      <c r="K352" s="176"/>
      <c r="L352" s="176"/>
      <c r="M352" s="176"/>
      <c r="N352" s="176"/>
      <c r="O352" s="661">
        <v>80</v>
      </c>
      <c r="P352" s="176"/>
      <c r="Q352" s="323"/>
    </row>
    <row r="353" spans="1:17" s="160" customFormat="1" ht="24.6" customHeight="1">
      <c r="A353" s="69" t="s">
        <v>322</v>
      </c>
      <c r="B353" s="175" t="s">
        <v>325</v>
      </c>
      <c r="C353" s="512">
        <v>32000</v>
      </c>
      <c r="D353" s="204" t="s">
        <v>531</v>
      </c>
      <c r="E353" s="69"/>
      <c r="F353" s="69"/>
      <c r="G353" s="69"/>
      <c r="H353" s="69"/>
      <c r="I353" s="69"/>
      <c r="J353" s="69"/>
      <c r="K353" s="661">
        <v>1</v>
      </c>
      <c r="L353" s="176"/>
      <c r="M353" s="176"/>
      <c r="N353" s="176"/>
      <c r="O353" s="176"/>
      <c r="P353" s="176"/>
      <c r="Q353" s="323"/>
    </row>
    <row r="354" spans="1:17" s="160" customFormat="1" ht="24.6" customHeight="1">
      <c r="A354" s="201" t="s">
        <v>749</v>
      </c>
      <c r="B354" s="992" t="s">
        <v>83</v>
      </c>
      <c r="C354" s="993">
        <v>1600</v>
      </c>
      <c r="D354" s="220" t="s">
        <v>531</v>
      </c>
      <c r="E354" s="201"/>
      <c r="F354" s="201"/>
      <c r="G354" s="201"/>
      <c r="H354" s="201"/>
      <c r="I354" s="991">
        <v>1</v>
      </c>
      <c r="J354" s="201"/>
      <c r="K354" s="221"/>
      <c r="L354" s="221"/>
      <c r="M354" s="221"/>
      <c r="N354" s="221"/>
      <c r="O354" s="221"/>
      <c r="P354" s="221"/>
      <c r="Q354" s="989"/>
    </row>
    <row r="355" spans="1:17" s="160" customFormat="1" ht="20.399999999999999" customHeight="1">
      <c r="A355" s="329" t="s">
        <v>326</v>
      </c>
      <c r="B355" s="520"/>
      <c r="C355" s="331">
        <f>C356</f>
        <v>214000</v>
      </c>
      <c r="D355" s="21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</row>
    <row r="356" spans="1:17" s="160" customFormat="1" ht="22.2" customHeight="1">
      <c r="A356" s="188" t="s">
        <v>340</v>
      </c>
      <c r="B356" s="678"/>
      <c r="C356" s="190">
        <f>C358+C359+C360+C362+C363+C364+C366+C367</f>
        <v>214000</v>
      </c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323" t="s">
        <v>823</v>
      </c>
    </row>
    <row r="357" spans="1:17" s="160" customFormat="1" ht="36.6" customHeight="1">
      <c r="A357" s="69" t="s">
        <v>327</v>
      </c>
      <c r="B357" s="174"/>
      <c r="C357" s="372"/>
      <c r="D357" s="273"/>
      <c r="E357" s="273"/>
      <c r="F357" s="273"/>
      <c r="G357" s="273"/>
      <c r="H357" s="268"/>
      <c r="I357" s="268"/>
      <c r="J357" s="268"/>
      <c r="K357" s="69"/>
      <c r="L357" s="69"/>
      <c r="M357" s="69"/>
      <c r="N357" s="69"/>
      <c r="O357" s="69"/>
      <c r="P357" s="69"/>
      <c r="Q357" s="323"/>
    </row>
    <row r="358" spans="1:17" s="160" customFormat="1" ht="21" customHeight="1">
      <c r="A358" s="69" t="s">
        <v>523</v>
      </c>
      <c r="B358" s="175" t="s">
        <v>171</v>
      </c>
      <c r="C358" s="173">
        <v>9000</v>
      </c>
      <c r="D358" s="204" t="s">
        <v>531</v>
      </c>
      <c r="E358" s="176"/>
      <c r="F358" s="176"/>
      <c r="G358" s="176">
        <v>30</v>
      </c>
      <c r="H358" s="176"/>
      <c r="I358" s="176"/>
      <c r="J358" s="176"/>
      <c r="K358" s="176"/>
      <c r="L358" s="176"/>
      <c r="M358" s="176"/>
      <c r="N358" s="176"/>
      <c r="O358" s="176"/>
      <c r="P358" s="176"/>
      <c r="Q358" s="323"/>
    </row>
    <row r="359" spans="1:17" s="160" customFormat="1" ht="21" customHeight="1">
      <c r="A359" s="275" t="s">
        <v>328</v>
      </c>
      <c r="B359" s="175" t="s">
        <v>297</v>
      </c>
      <c r="C359" s="173">
        <v>50000</v>
      </c>
      <c r="D359" s="204" t="s">
        <v>531</v>
      </c>
      <c r="E359" s="176"/>
      <c r="F359" s="176"/>
      <c r="G359" s="176"/>
      <c r="H359" s="176">
        <v>1</v>
      </c>
      <c r="I359" s="176"/>
      <c r="J359" s="176"/>
      <c r="K359" s="176"/>
      <c r="L359" s="176"/>
      <c r="M359" s="176"/>
      <c r="N359" s="176"/>
      <c r="O359" s="176"/>
      <c r="P359" s="176"/>
      <c r="Q359" s="323"/>
    </row>
    <row r="360" spans="1:17" s="160" customFormat="1" ht="21" customHeight="1">
      <c r="A360" s="275" t="s">
        <v>329</v>
      </c>
      <c r="B360" s="175" t="s">
        <v>337</v>
      </c>
      <c r="C360" s="173">
        <v>30000</v>
      </c>
      <c r="D360" s="204" t="s">
        <v>531</v>
      </c>
      <c r="E360" s="176"/>
      <c r="F360" s="176"/>
      <c r="G360" s="176"/>
      <c r="H360" s="176"/>
      <c r="I360" s="176"/>
      <c r="J360" s="176"/>
      <c r="K360" s="176">
        <v>1</v>
      </c>
      <c r="L360" s="176"/>
      <c r="M360" s="176"/>
      <c r="N360" s="176"/>
      <c r="O360" s="176"/>
      <c r="P360" s="176"/>
      <c r="Q360" s="323"/>
    </row>
    <row r="361" spans="1:17" s="160" customFormat="1" ht="36.6" customHeight="1">
      <c r="A361" s="69" t="s">
        <v>330</v>
      </c>
      <c r="B361" s="174"/>
      <c r="C361" s="372"/>
      <c r="D361" s="273"/>
      <c r="E361" s="273"/>
      <c r="F361" s="273"/>
      <c r="G361" s="273"/>
      <c r="H361" s="268"/>
      <c r="I361" s="268"/>
      <c r="J361" s="268"/>
      <c r="K361" s="69"/>
      <c r="L361" s="69"/>
      <c r="M361" s="69"/>
      <c r="N361" s="69"/>
      <c r="O361" s="69"/>
      <c r="P361" s="69"/>
      <c r="Q361" s="323"/>
    </row>
    <row r="362" spans="1:17" s="160" customFormat="1" ht="21" customHeight="1">
      <c r="A362" s="69" t="s">
        <v>331</v>
      </c>
      <c r="B362" s="175" t="s">
        <v>337</v>
      </c>
      <c r="C362" s="173">
        <v>50000</v>
      </c>
      <c r="D362" s="204" t="s">
        <v>531</v>
      </c>
      <c r="E362" s="176"/>
      <c r="F362" s="176"/>
      <c r="G362" s="176"/>
      <c r="H362" s="176"/>
      <c r="I362" s="176"/>
      <c r="J362" s="176"/>
      <c r="K362" s="176"/>
      <c r="L362" s="176">
        <v>1</v>
      </c>
      <c r="M362" s="176"/>
      <c r="N362" s="176"/>
      <c r="O362" s="176"/>
      <c r="P362" s="176"/>
      <c r="Q362" s="323"/>
    </row>
    <row r="363" spans="1:17" s="160" customFormat="1" ht="21" customHeight="1">
      <c r="A363" s="275" t="s">
        <v>332</v>
      </c>
      <c r="B363" s="175" t="s">
        <v>337</v>
      </c>
      <c r="C363" s="173">
        <v>30000</v>
      </c>
      <c r="D363" s="204" t="s">
        <v>531</v>
      </c>
      <c r="E363" s="176"/>
      <c r="F363" s="176"/>
      <c r="G363" s="176"/>
      <c r="H363" s="176"/>
      <c r="I363" s="176"/>
      <c r="J363" s="176">
        <v>1</v>
      </c>
      <c r="K363" s="176"/>
      <c r="L363" s="176"/>
      <c r="M363" s="176"/>
      <c r="N363" s="176"/>
      <c r="O363" s="176"/>
      <c r="P363" s="176"/>
      <c r="Q363" s="323"/>
    </row>
    <row r="364" spans="1:17" s="160" customFormat="1" ht="21" customHeight="1">
      <c r="A364" s="275" t="s">
        <v>333</v>
      </c>
      <c r="B364" s="175" t="s">
        <v>338</v>
      </c>
      <c r="C364" s="173">
        <v>30000</v>
      </c>
      <c r="D364" s="204" t="s">
        <v>531</v>
      </c>
      <c r="E364" s="176"/>
      <c r="F364" s="176"/>
      <c r="G364" s="176"/>
      <c r="H364" s="176"/>
      <c r="I364" s="176"/>
      <c r="J364" s="176">
        <v>1</v>
      </c>
      <c r="K364" s="176"/>
      <c r="L364" s="176"/>
      <c r="M364" s="176"/>
      <c r="N364" s="176"/>
      <c r="O364" s="176"/>
      <c r="P364" s="176"/>
      <c r="Q364" s="323"/>
    </row>
    <row r="365" spans="1:17" s="160" customFormat="1" ht="20.399999999999999" customHeight="1">
      <c r="A365" s="275" t="s">
        <v>334</v>
      </c>
      <c r="B365" s="174"/>
      <c r="C365" s="308"/>
      <c r="D365" s="279"/>
      <c r="E365" s="273"/>
      <c r="F365" s="273"/>
      <c r="G365" s="273"/>
      <c r="H365" s="268"/>
      <c r="I365" s="268"/>
      <c r="J365" s="268"/>
      <c r="K365" s="69"/>
      <c r="L365" s="69"/>
      <c r="M365" s="69"/>
      <c r="N365" s="69"/>
      <c r="O365" s="69"/>
      <c r="P365" s="69"/>
      <c r="Q365" s="323"/>
    </row>
    <row r="366" spans="1:17" s="160" customFormat="1" ht="21" customHeight="1">
      <c r="A366" s="275" t="s">
        <v>335</v>
      </c>
      <c r="B366" s="175" t="s">
        <v>598</v>
      </c>
      <c r="C366" s="173">
        <v>5000</v>
      </c>
      <c r="D366" s="204" t="s">
        <v>531</v>
      </c>
      <c r="E366" s="176"/>
      <c r="F366" s="176"/>
      <c r="G366" s="176"/>
      <c r="H366" s="176"/>
      <c r="I366" s="176">
        <v>1</v>
      </c>
      <c r="J366" s="176"/>
      <c r="K366" s="176"/>
      <c r="L366" s="176"/>
      <c r="M366" s="176"/>
      <c r="N366" s="176">
        <v>1</v>
      </c>
      <c r="O366" s="176"/>
      <c r="P366" s="176"/>
      <c r="Q366" s="323"/>
    </row>
    <row r="367" spans="1:17" s="160" customFormat="1" ht="21" customHeight="1">
      <c r="A367" s="275" t="s">
        <v>336</v>
      </c>
      <c r="B367" s="175" t="s">
        <v>339</v>
      </c>
      <c r="C367" s="173">
        <v>10000</v>
      </c>
      <c r="D367" s="204" t="s">
        <v>531</v>
      </c>
      <c r="E367" s="176"/>
      <c r="F367" s="176"/>
      <c r="G367" s="176"/>
      <c r="H367" s="176"/>
      <c r="I367" s="176"/>
      <c r="J367" s="176"/>
      <c r="K367" s="176"/>
      <c r="L367" s="176"/>
      <c r="M367" s="176"/>
      <c r="N367" s="176"/>
      <c r="O367" s="176">
        <v>1</v>
      </c>
      <c r="P367" s="176"/>
      <c r="Q367" s="323"/>
    </row>
    <row r="368" spans="1:17" s="160" customFormat="1" ht="20.399999999999999" customHeight="1">
      <c r="A368" s="195" t="s">
        <v>341</v>
      </c>
      <c r="B368" s="679"/>
      <c r="C368" s="194">
        <f>C369</f>
        <v>40000</v>
      </c>
      <c r="D368" s="191"/>
      <c r="E368" s="191"/>
      <c r="F368" s="191"/>
      <c r="G368" s="191"/>
      <c r="H368" s="191"/>
      <c r="I368" s="191"/>
      <c r="J368" s="191"/>
      <c r="K368" s="191"/>
      <c r="L368" s="191"/>
      <c r="M368" s="191"/>
      <c r="N368" s="191"/>
      <c r="O368" s="191"/>
      <c r="P368" s="191"/>
      <c r="Q368" s="191"/>
    </row>
    <row r="369" spans="1:17" s="160" customFormat="1" ht="20.399999999999999" customHeight="1">
      <c r="A369" s="188" t="s">
        <v>342</v>
      </c>
      <c r="B369" s="678"/>
      <c r="C369" s="190">
        <f>C371+C372+C373</f>
        <v>40000</v>
      </c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191" t="s">
        <v>596</v>
      </c>
    </row>
    <row r="370" spans="1:17" s="160" customFormat="1" ht="20.399999999999999" customHeight="1">
      <c r="A370" s="275" t="s">
        <v>810</v>
      </c>
      <c r="B370" s="174"/>
      <c r="C370" s="308"/>
      <c r="D370" s="279"/>
      <c r="E370" s="273"/>
      <c r="F370" s="273"/>
      <c r="G370" s="273"/>
      <c r="H370" s="268"/>
      <c r="I370" s="268"/>
      <c r="J370" s="268"/>
      <c r="K370" s="69"/>
      <c r="L370" s="69"/>
      <c r="M370" s="69"/>
      <c r="N370" s="69"/>
      <c r="O370" s="69"/>
      <c r="P370" s="69"/>
      <c r="Q370" s="323"/>
    </row>
    <row r="371" spans="1:17" s="160" customFormat="1" ht="21" customHeight="1">
      <c r="A371" s="275" t="s">
        <v>344</v>
      </c>
      <c r="B371" s="175" t="s">
        <v>227</v>
      </c>
      <c r="C371" s="173">
        <v>12500</v>
      </c>
      <c r="D371" s="204" t="s">
        <v>537</v>
      </c>
      <c r="E371" s="176"/>
      <c r="F371" s="176"/>
      <c r="G371" s="176"/>
      <c r="H371" s="176"/>
      <c r="I371" s="176">
        <v>50</v>
      </c>
      <c r="J371" s="176"/>
      <c r="K371" s="176"/>
      <c r="L371" s="176"/>
      <c r="M371" s="176"/>
      <c r="N371" s="176"/>
      <c r="O371" s="176"/>
      <c r="P371" s="176"/>
      <c r="Q371" s="323"/>
    </row>
    <row r="372" spans="1:17" s="160" customFormat="1" ht="20.399999999999999" customHeight="1">
      <c r="A372" s="275" t="s">
        <v>345</v>
      </c>
      <c r="B372" s="174" t="s">
        <v>191</v>
      </c>
      <c r="C372" s="550">
        <v>26000</v>
      </c>
      <c r="D372" s="204" t="s">
        <v>537</v>
      </c>
      <c r="E372" s="273"/>
      <c r="F372" s="273"/>
      <c r="G372" s="273"/>
      <c r="H372" s="268"/>
      <c r="I372" s="268"/>
      <c r="J372" s="273"/>
      <c r="K372" s="69"/>
      <c r="L372" s="69">
        <v>1</v>
      </c>
      <c r="M372" s="69"/>
      <c r="N372" s="69"/>
      <c r="O372" s="69"/>
      <c r="P372" s="69"/>
      <c r="Q372" s="323"/>
    </row>
    <row r="373" spans="1:17" s="160" customFormat="1" ht="20.399999999999999" customHeight="1">
      <c r="A373" s="275" t="s">
        <v>346</v>
      </c>
      <c r="B373" s="175"/>
      <c r="C373" s="550">
        <v>1500</v>
      </c>
      <c r="D373" s="279" t="s">
        <v>531</v>
      </c>
      <c r="E373" s="273"/>
      <c r="F373" s="273"/>
      <c r="G373" s="273"/>
      <c r="H373" s="268"/>
      <c r="I373" s="268">
        <v>1</v>
      </c>
      <c r="J373" s="273"/>
      <c r="K373" s="176"/>
      <c r="L373" s="176">
        <v>1</v>
      </c>
      <c r="M373" s="176">
        <v>1</v>
      </c>
      <c r="N373" s="69"/>
      <c r="O373" s="69"/>
      <c r="P373" s="69"/>
      <c r="Q373" s="323"/>
    </row>
    <row r="374" spans="1:17" s="160" customFormat="1" ht="21" customHeight="1">
      <c r="A374" s="329" t="s">
        <v>347</v>
      </c>
      <c r="B374" s="520"/>
      <c r="C374" s="331">
        <f>C375</f>
        <v>36300</v>
      </c>
      <c r="D374" s="211"/>
      <c r="E374" s="211"/>
      <c r="F374" s="211"/>
      <c r="G374" s="211"/>
      <c r="H374" s="211"/>
      <c r="I374" s="211"/>
      <c r="J374" s="211"/>
      <c r="K374" s="211"/>
      <c r="L374" s="211"/>
      <c r="M374" s="211"/>
      <c r="N374" s="211"/>
      <c r="O374" s="211"/>
      <c r="P374" s="211"/>
      <c r="Q374" s="211"/>
    </row>
    <row r="375" spans="1:17" s="160" customFormat="1" ht="21" customHeight="1">
      <c r="A375" s="188" t="s">
        <v>348</v>
      </c>
      <c r="B375" s="678"/>
      <c r="C375" s="190">
        <f>C377</f>
        <v>36300</v>
      </c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</row>
    <row r="376" spans="1:17" s="160" customFormat="1" ht="21" customHeight="1">
      <c r="A376" s="191" t="s">
        <v>349</v>
      </c>
      <c r="B376" s="263"/>
      <c r="C376" s="240"/>
      <c r="D376" s="204"/>
      <c r="E376" s="176"/>
      <c r="F376" s="176"/>
      <c r="G376" s="176"/>
      <c r="H376" s="176"/>
      <c r="I376" s="176"/>
      <c r="J376" s="176"/>
      <c r="K376" s="176"/>
      <c r="L376" s="176"/>
      <c r="M376" s="176"/>
      <c r="N376" s="176"/>
      <c r="O376" s="176"/>
      <c r="P376" s="176"/>
      <c r="Q376" s="185"/>
    </row>
    <row r="377" spans="1:17" s="160" customFormat="1" ht="21" customHeight="1">
      <c r="A377" s="275" t="s">
        <v>350</v>
      </c>
      <c r="B377" s="672" t="s">
        <v>351</v>
      </c>
      <c r="C377" s="173">
        <v>36300</v>
      </c>
      <c r="D377" s="176"/>
      <c r="E377" s="176"/>
      <c r="F377" s="176"/>
      <c r="G377" s="176"/>
      <c r="H377" s="176"/>
      <c r="I377" s="176"/>
      <c r="J377" s="176"/>
      <c r="K377" s="176"/>
      <c r="L377" s="176"/>
      <c r="M377" s="176"/>
      <c r="N377" s="176"/>
      <c r="O377" s="176"/>
      <c r="P377" s="176"/>
      <c r="Q377" s="323" t="s">
        <v>562</v>
      </c>
    </row>
    <row r="378" spans="1:17" s="160" customFormat="1" ht="18.600000000000001" customHeight="1">
      <c r="A378" s="613"/>
      <c r="B378" s="614">
        <v>18676</v>
      </c>
      <c r="C378" s="615">
        <v>5603</v>
      </c>
      <c r="D378" s="616" t="s">
        <v>532</v>
      </c>
      <c r="E378" s="617">
        <v>779</v>
      </c>
      <c r="F378" s="617">
        <v>778</v>
      </c>
      <c r="G378" s="617">
        <v>778</v>
      </c>
      <c r="H378" s="617">
        <v>778</v>
      </c>
      <c r="I378" s="617">
        <v>778</v>
      </c>
      <c r="J378" s="617">
        <v>778</v>
      </c>
      <c r="K378" s="617">
        <v>2802</v>
      </c>
      <c r="L378" s="617">
        <v>2802</v>
      </c>
      <c r="M378" s="617">
        <v>2801</v>
      </c>
      <c r="N378" s="617">
        <v>2801</v>
      </c>
      <c r="O378" s="617">
        <v>2801</v>
      </c>
      <c r="P378" s="618"/>
      <c r="Q378" s="619"/>
    </row>
    <row r="379" spans="1:17" s="160" customFormat="1" ht="18.600000000000001" customHeight="1">
      <c r="A379" s="620"/>
      <c r="B379" s="995">
        <v>10636</v>
      </c>
      <c r="C379" s="621">
        <v>3191</v>
      </c>
      <c r="D379" s="622" t="s">
        <v>537</v>
      </c>
      <c r="E379" s="996">
        <v>444</v>
      </c>
      <c r="F379" s="996">
        <v>443</v>
      </c>
      <c r="G379" s="996">
        <v>443</v>
      </c>
      <c r="H379" s="996">
        <v>443</v>
      </c>
      <c r="I379" s="996">
        <v>443</v>
      </c>
      <c r="J379" s="996">
        <v>443</v>
      </c>
      <c r="K379" s="996">
        <v>1596</v>
      </c>
      <c r="L379" s="996">
        <v>1596</v>
      </c>
      <c r="M379" s="996">
        <v>1595</v>
      </c>
      <c r="N379" s="996">
        <v>1595</v>
      </c>
      <c r="O379" s="996">
        <v>1595</v>
      </c>
      <c r="P379" s="623"/>
      <c r="Q379" s="624"/>
    </row>
    <row r="380" spans="1:17" s="160" customFormat="1" ht="18.600000000000001" customHeight="1">
      <c r="A380" s="613"/>
      <c r="B380" s="994">
        <v>16106</v>
      </c>
      <c r="C380" s="615">
        <v>4832</v>
      </c>
      <c r="D380" s="616" t="s">
        <v>533</v>
      </c>
      <c r="E380" s="617">
        <v>671</v>
      </c>
      <c r="F380" s="617">
        <v>671</v>
      </c>
      <c r="G380" s="617">
        <v>671</v>
      </c>
      <c r="H380" s="617">
        <v>671</v>
      </c>
      <c r="I380" s="617">
        <v>671</v>
      </c>
      <c r="J380" s="617">
        <v>671</v>
      </c>
      <c r="K380" s="617">
        <v>2416</v>
      </c>
      <c r="L380" s="617">
        <v>2416</v>
      </c>
      <c r="M380" s="617">
        <v>2416</v>
      </c>
      <c r="N380" s="617">
        <v>2416</v>
      </c>
      <c r="O380" s="617">
        <v>2416</v>
      </c>
      <c r="P380" s="618"/>
      <c r="Q380" s="619"/>
    </row>
    <row r="381" spans="1:17" s="160" customFormat="1" ht="18.600000000000001" customHeight="1">
      <c r="A381" s="613"/>
      <c r="B381" s="614">
        <v>9606</v>
      </c>
      <c r="C381" s="615">
        <v>2882</v>
      </c>
      <c r="D381" s="616" t="s">
        <v>534</v>
      </c>
      <c r="E381" s="617">
        <v>401</v>
      </c>
      <c r="F381" s="617">
        <v>400</v>
      </c>
      <c r="G381" s="617">
        <v>400</v>
      </c>
      <c r="H381" s="617">
        <v>400</v>
      </c>
      <c r="I381" s="617">
        <v>400</v>
      </c>
      <c r="J381" s="617">
        <v>400</v>
      </c>
      <c r="K381" s="617">
        <v>1441</v>
      </c>
      <c r="L381" s="617">
        <v>1441</v>
      </c>
      <c r="M381" s="617">
        <v>1441</v>
      </c>
      <c r="N381" s="617">
        <v>1441</v>
      </c>
      <c r="O381" s="617">
        <v>1441</v>
      </c>
      <c r="P381" s="618"/>
      <c r="Q381" s="619"/>
    </row>
    <row r="382" spans="1:17" s="160" customFormat="1" ht="18.600000000000001" customHeight="1">
      <c r="A382" s="613"/>
      <c r="B382" s="614">
        <v>13508</v>
      </c>
      <c r="C382" s="615">
        <v>4052</v>
      </c>
      <c r="D382" s="616" t="s">
        <v>541</v>
      </c>
      <c r="E382" s="617">
        <v>563</v>
      </c>
      <c r="F382" s="617">
        <v>563</v>
      </c>
      <c r="G382" s="617">
        <v>563</v>
      </c>
      <c r="H382" s="617">
        <v>563</v>
      </c>
      <c r="I382" s="617">
        <v>563</v>
      </c>
      <c r="J382" s="617">
        <v>563</v>
      </c>
      <c r="K382" s="617">
        <v>2026</v>
      </c>
      <c r="L382" s="617">
        <v>2026</v>
      </c>
      <c r="M382" s="617">
        <v>2026</v>
      </c>
      <c r="N382" s="617">
        <v>2026</v>
      </c>
      <c r="O382" s="617">
        <v>2026</v>
      </c>
      <c r="P382" s="618"/>
      <c r="Q382" s="619"/>
    </row>
    <row r="383" spans="1:17" s="160" customFormat="1" ht="18.600000000000001" customHeight="1">
      <c r="A383" s="613"/>
      <c r="B383" s="614">
        <v>9462</v>
      </c>
      <c r="C383" s="615">
        <v>2839</v>
      </c>
      <c r="D383" s="616" t="s">
        <v>542</v>
      </c>
      <c r="E383" s="617">
        <v>395</v>
      </c>
      <c r="F383" s="617">
        <v>394</v>
      </c>
      <c r="G383" s="617">
        <v>394</v>
      </c>
      <c r="H383" s="617">
        <v>394</v>
      </c>
      <c r="I383" s="617">
        <v>394</v>
      </c>
      <c r="J383" s="617">
        <v>394</v>
      </c>
      <c r="K383" s="617">
        <v>1420</v>
      </c>
      <c r="L383" s="617">
        <v>1420</v>
      </c>
      <c r="M383" s="617">
        <v>1419</v>
      </c>
      <c r="N383" s="617">
        <v>1419</v>
      </c>
      <c r="O383" s="617">
        <v>1419</v>
      </c>
      <c r="P383" s="618"/>
      <c r="Q383" s="619"/>
    </row>
    <row r="384" spans="1:17" s="160" customFormat="1" ht="18.600000000000001" customHeight="1">
      <c r="A384" s="613"/>
      <c r="B384" s="614">
        <v>13338</v>
      </c>
      <c r="C384" s="615">
        <v>4001</v>
      </c>
      <c r="D384" s="616" t="s">
        <v>539</v>
      </c>
      <c r="E384" s="617">
        <v>557</v>
      </c>
      <c r="F384" s="617">
        <v>556</v>
      </c>
      <c r="G384" s="617">
        <v>556</v>
      </c>
      <c r="H384" s="617">
        <v>556</v>
      </c>
      <c r="I384" s="617">
        <v>556</v>
      </c>
      <c r="J384" s="617">
        <v>556</v>
      </c>
      <c r="K384" s="617">
        <v>2001</v>
      </c>
      <c r="L384" s="617">
        <v>2000</v>
      </c>
      <c r="M384" s="617">
        <v>2000</v>
      </c>
      <c r="N384" s="617">
        <v>2000</v>
      </c>
      <c r="O384" s="617">
        <v>2000</v>
      </c>
      <c r="P384" s="618"/>
      <c r="Q384" s="619"/>
    </row>
    <row r="385" spans="1:17" s="160" customFormat="1" ht="18.600000000000001" customHeight="1">
      <c r="A385" s="613"/>
      <c r="B385" s="614">
        <v>7514</v>
      </c>
      <c r="C385" s="615">
        <v>2254</v>
      </c>
      <c r="D385" s="616" t="s">
        <v>540</v>
      </c>
      <c r="E385" s="617">
        <v>313</v>
      </c>
      <c r="F385" s="617">
        <v>313</v>
      </c>
      <c r="G385" s="617">
        <v>313</v>
      </c>
      <c r="H385" s="617">
        <v>313</v>
      </c>
      <c r="I385" s="617">
        <v>313</v>
      </c>
      <c r="J385" s="617">
        <v>313</v>
      </c>
      <c r="K385" s="617">
        <v>1128</v>
      </c>
      <c r="L385" s="617">
        <v>1127</v>
      </c>
      <c r="M385" s="617">
        <v>1127</v>
      </c>
      <c r="N385" s="617">
        <v>1127</v>
      </c>
      <c r="O385" s="617">
        <v>1127</v>
      </c>
      <c r="P385" s="618"/>
      <c r="Q385" s="619"/>
    </row>
    <row r="386" spans="1:17" s="160" customFormat="1" ht="18.600000000000001" customHeight="1">
      <c r="A386" s="613"/>
      <c r="B386" s="614">
        <v>3356</v>
      </c>
      <c r="C386" s="615">
        <v>1007</v>
      </c>
      <c r="D386" s="616" t="s">
        <v>536</v>
      </c>
      <c r="E386" s="617">
        <v>141</v>
      </c>
      <c r="F386" s="617">
        <v>140</v>
      </c>
      <c r="G386" s="617">
        <v>140</v>
      </c>
      <c r="H386" s="617">
        <v>140</v>
      </c>
      <c r="I386" s="617">
        <v>140</v>
      </c>
      <c r="J386" s="617">
        <v>140</v>
      </c>
      <c r="K386" s="617">
        <v>503</v>
      </c>
      <c r="L386" s="617">
        <v>503</v>
      </c>
      <c r="M386" s="617">
        <v>503</v>
      </c>
      <c r="N386" s="617">
        <v>503</v>
      </c>
      <c r="O386" s="617">
        <v>503</v>
      </c>
      <c r="P386" s="618"/>
      <c r="Q386" s="619"/>
    </row>
    <row r="387" spans="1:17" s="160" customFormat="1" ht="18.600000000000001" customHeight="1">
      <c r="A387" s="613"/>
      <c r="B387" s="614">
        <v>4370</v>
      </c>
      <c r="C387" s="615">
        <v>1311</v>
      </c>
      <c r="D387" s="616" t="s">
        <v>538</v>
      </c>
      <c r="E387" s="617">
        <v>182</v>
      </c>
      <c r="F387" s="617">
        <v>182</v>
      </c>
      <c r="G387" s="617">
        <v>182</v>
      </c>
      <c r="H387" s="617">
        <v>182</v>
      </c>
      <c r="I387" s="617">
        <v>182</v>
      </c>
      <c r="J387" s="617">
        <v>182</v>
      </c>
      <c r="K387" s="617">
        <v>656</v>
      </c>
      <c r="L387" s="617">
        <v>656</v>
      </c>
      <c r="M387" s="617">
        <v>656</v>
      </c>
      <c r="N387" s="617">
        <v>655</v>
      </c>
      <c r="O387" s="617">
        <v>655</v>
      </c>
      <c r="P387" s="618"/>
      <c r="Q387" s="619"/>
    </row>
    <row r="388" spans="1:17" s="160" customFormat="1" ht="18.600000000000001" customHeight="1">
      <c r="A388" s="613"/>
      <c r="B388" s="614">
        <v>3428</v>
      </c>
      <c r="C388" s="615">
        <v>1028</v>
      </c>
      <c r="D388" s="616" t="s">
        <v>535</v>
      </c>
      <c r="E388" s="617">
        <v>143</v>
      </c>
      <c r="F388" s="617">
        <v>143</v>
      </c>
      <c r="G388" s="617">
        <v>143</v>
      </c>
      <c r="H388" s="617">
        <v>143</v>
      </c>
      <c r="I388" s="617">
        <v>143</v>
      </c>
      <c r="J388" s="617">
        <v>143</v>
      </c>
      <c r="K388" s="617">
        <v>514</v>
      </c>
      <c r="L388" s="617">
        <v>514</v>
      </c>
      <c r="M388" s="617">
        <v>514</v>
      </c>
      <c r="N388" s="617">
        <v>514</v>
      </c>
      <c r="O388" s="617">
        <v>514</v>
      </c>
      <c r="P388" s="618"/>
      <c r="Q388" s="619"/>
    </row>
    <row r="389" spans="1:17" s="160" customFormat="1" ht="18.600000000000001" customHeight="1">
      <c r="A389" s="1028" t="s">
        <v>836</v>
      </c>
      <c r="B389" s="1029" t="s">
        <v>351</v>
      </c>
      <c r="C389" s="1030">
        <v>3300</v>
      </c>
      <c r="D389" s="1031" t="s">
        <v>531</v>
      </c>
      <c r="E389" s="1032">
        <f>SUM(E378:E388)</f>
        <v>4589</v>
      </c>
      <c r="F389" s="1032">
        <f t="shared" ref="F389:O389" si="0">SUM(F378:F388)</f>
        <v>4583</v>
      </c>
      <c r="G389" s="1032">
        <f t="shared" si="0"/>
        <v>4583</v>
      </c>
      <c r="H389" s="1032">
        <f t="shared" si="0"/>
        <v>4583</v>
      </c>
      <c r="I389" s="1032">
        <f t="shared" si="0"/>
        <v>4583</v>
      </c>
      <c r="J389" s="1032">
        <f t="shared" si="0"/>
        <v>4583</v>
      </c>
      <c r="K389" s="1032">
        <f t="shared" si="0"/>
        <v>16503</v>
      </c>
      <c r="L389" s="1032">
        <f t="shared" si="0"/>
        <v>16501</v>
      </c>
      <c r="M389" s="1032">
        <f t="shared" si="0"/>
        <v>16498</v>
      </c>
      <c r="N389" s="1032">
        <f t="shared" si="0"/>
        <v>16497</v>
      </c>
      <c r="O389" s="1032">
        <f t="shared" si="0"/>
        <v>16497</v>
      </c>
      <c r="P389" s="1033"/>
      <c r="Q389" s="1034" t="s">
        <v>544</v>
      </c>
    </row>
    <row r="390" spans="1:17" s="160" customFormat="1" ht="20.399999999999999" customHeight="1">
      <c r="A390" s="339" t="s">
        <v>354</v>
      </c>
      <c r="B390" s="520"/>
      <c r="C390" s="391">
        <f>C391</f>
        <v>23000</v>
      </c>
      <c r="D390" s="349"/>
      <c r="E390" s="349"/>
      <c r="F390" s="349"/>
      <c r="G390" s="349"/>
      <c r="H390" s="349"/>
      <c r="I390" s="349"/>
      <c r="J390" s="349"/>
      <c r="K390" s="186"/>
      <c r="L390" s="186"/>
      <c r="M390" s="186"/>
      <c r="N390" s="186"/>
      <c r="O390" s="186"/>
      <c r="P390" s="183"/>
      <c r="Q390" s="1027" t="s">
        <v>545</v>
      </c>
    </row>
    <row r="391" spans="1:17" s="160" customFormat="1" ht="20.399999999999999" customHeight="1">
      <c r="A391" s="255" t="s">
        <v>352</v>
      </c>
      <c r="B391" s="678"/>
      <c r="C391" s="256">
        <f>C392+C396</f>
        <v>23000</v>
      </c>
      <c r="D391" s="196"/>
      <c r="E391" s="196"/>
      <c r="F391" s="196"/>
      <c r="G391" s="196"/>
      <c r="H391" s="196"/>
      <c r="I391" s="196"/>
      <c r="J391" s="196"/>
      <c r="K391" s="176"/>
      <c r="L391" s="176"/>
      <c r="M391" s="176"/>
      <c r="N391" s="176"/>
      <c r="O391" s="176"/>
      <c r="P391" s="69"/>
      <c r="Q391" s="588"/>
    </row>
    <row r="392" spans="1:17" s="160" customFormat="1" ht="20.399999999999999" customHeight="1">
      <c r="A392" s="69" t="s">
        <v>353</v>
      </c>
      <c r="B392" s="192" t="s">
        <v>273</v>
      </c>
      <c r="C392" s="179">
        <v>13000</v>
      </c>
      <c r="D392" s="196"/>
      <c r="E392" s="202"/>
      <c r="F392" s="202"/>
      <c r="G392" s="202"/>
      <c r="H392" s="196"/>
      <c r="I392" s="196"/>
      <c r="J392" s="196"/>
      <c r="K392" s="176"/>
      <c r="L392" s="176"/>
      <c r="M392" s="176"/>
      <c r="N392" s="176"/>
      <c r="O392" s="176"/>
      <c r="P392" s="69"/>
      <c r="Q392" s="69"/>
    </row>
    <row r="393" spans="1:17" s="160" customFormat="1" ht="20.399999999999999" customHeight="1">
      <c r="A393" s="69" t="s">
        <v>546</v>
      </c>
      <c r="B393" s="175"/>
      <c r="C393" s="179">
        <v>2000</v>
      </c>
      <c r="D393" s="196" t="s">
        <v>531</v>
      </c>
      <c r="E393" s="202"/>
      <c r="F393" s="202"/>
      <c r="G393" s="202"/>
      <c r="H393" s="196">
        <v>10</v>
      </c>
      <c r="I393" s="196"/>
      <c r="J393" s="196"/>
      <c r="K393" s="176"/>
      <c r="L393" s="176"/>
      <c r="M393" s="176"/>
      <c r="N393" s="176"/>
      <c r="O393" s="176"/>
      <c r="P393" s="69"/>
      <c r="Q393" s="69"/>
    </row>
    <row r="394" spans="1:17" s="160" customFormat="1" ht="20.399999999999999" customHeight="1">
      <c r="A394" s="69" t="s">
        <v>547</v>
      </c>
      <c r="B394" s="175"/>
      <c r="C394" s="179">
        <v>3500</v>
      </c>
      <c r="D394" s="196" t="s">
        <v>531</v>
      </c>
      <c r="E394" s="202"/>
      <c r="F394" s="202"/>
      <c r="G394" s="202"/>
      <c r="H394" s="196"/>
      <c r="I394" s="196"/>
      <c r="J394" s="196"/>
      <c r="K394" s="176"/>
      <c r="L394" s="176">
        <v>10</v>
      </c>
      <c r="M394" s="176"/>
      <c r="N394" s="176"/>
      <c r="O394" s="176"/>
      <c r="P394" s="69"/>
      <c r="Q394" s="69"/>
    </row>
    <row r="395" spans="1:17" s="160" customFormat="1" ht="20.399999999999999" customHeight="1">
      <c r="A395" s="69" t="s">
        <v>548</v>
      </c>
      <c r="B395" s="175"/>
      <c r="C395" s="179">
        <v>7500</v>
      </c>
      <c r="D395" s="196" t="s">
        <v>531</v>
      </c>
      <c r="E395" s="202"/>
      <c r="F395" s="202"/>
      <c r="G395" s="202"/>
      <c r="H395" s="196"/>
      <c r="I395" s="196"/>
      <c r="J395" s="196"/>
      <c r="K395" s="176"/>
      <c r="L395" s="176">
        <v>10</v>
      </c>
      <c r="M395" s="176"/>
      <c r="N395" s="176"/>
      <c r="O395" s="176"/>
      <c r="P395" s="69"/>
      <c r="Q395" s="69"/>
    </row>
    <row r="396" spans="1:17" s="160" customFormat="1" ht="20.399999999999999" customHeight="1">
      <c r="A396" s="69" t="s">
        <v>224</v>
      </c>
      <c r="B396" s="192" t="s">
        <v>325</v>
      </c>
      <c r="C396" s="179">
        <v>10000</v>
      </c>
      <c r="D396" s="365" t="s">
        <v>531</v>
      </c>
      <c r="E396" s="202"/>
      <c r="F396" s="202"/>
      <c r="G396" s="359"/>
      <c r="H396" s="202"/>
      <c r="I396" s="202"/>
      <c r="J396" s="359"/>
      <c r="K396" s="176"/>
      <c r="L396" s="176">
        <v>1</v>
      </c>
      <c r="M396" s="176"/>
      <c r="N396" s="176"/>
      <c r="O396" s="176"/>
      <c r="P396" s="69"/>
      <c r="Q396" s="69"/>
    </row>
    <row r="397" spans="1:17" s="197" customFormat="1" ht="20.399999999999999" customHeight="1">
      <c r="A397" s="254" t="s">
        <v>355</v>
      </c>
      <c r="B397" s="520"/>
      <c r="C397" s="253">
        <f>C398</f>
        <v>190650</v>
      </c>
      <c r="D397" s="211"/>
      <c r="E397" s="211"/>
      <c r="F397" s="211"/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588" t="s">
        <v>545</v>
      </c>
    </row>
    <row r="398" spans="1:17" s="197" customFormat="1" ht="21" customHeight="1">
      <c r="A398" s="245" t="s">
        <v>356</v>
      </c>
      <c r="B398" s="521"/>
      <c r="C398" s="252">
        <f>C400+C401+C404+C417+C430+C433+C435</f>
        <v>190650</v>
      </c>
      <c r="D398" s="211"/>
      <c r="E398" s="211"/>
      <c r="F398" s="211"/>
      <c r="G398" s="211"/>
      <c r="H398" s="211"/>
      <c r="I398" s="211"/>
      <c r="J398" s="211"/>
      <c r="K398" s="211"/>
      <c r="L398" s="211"/>
      <c r="M398" s="211"/>
      <c r="N398" s="211"/>
      <c r="O398" s="211"/>
      <c r="P398" s="211"/>
      <c r="Q398" s="211"/>
    </row>
    <row r="399" spans="1:17" s="160" customFormat="1" ht="21" customHeight="1">
      <c r="A399" s="211" t="s">
        <v>358</v>
      </c>
      <c r="B399" s="249"/>
      <c r="C399" s="241"/>
      <c r="D399" s="183"/>
      <c r="E399" s="183"/>
      <c r="F399" s="183"/>
      <c r="G399" s="183"/>
      <c r="H399" s="183"/>
      <c r="I399" s="183"/>
      <c r="J399" s="183"/>
      <c r="K399" s="183"/>
      <c r="L399" s="183"/>
      <c r="M399" s="183"/>
      <c r="N399" s="183"/>
      <c r="O399" s="183"/>
      <c r="P399" s="183"/>
      <c r="Q399" s="183"/>
    </row>
    <row r="400" spans="1:17" s="160" customFormat="1" ht="19.2" customHeight="1">
      <c r="A400" s="211" t="s">
        <v>174</v>
      </c>
      <c r="B400" s="249" t="s">
        <v>83</v>
      </c>
      <c r="C400" s="241">
        <v>32400</v>
      </c>
      <c r="D400" s="183" t="s">
        <v>531</v>
      </c>
      <c r="E400" s="183"/>
      <c r="F400" s="183"/>
      <c r="G400" s="183">
        <v>1</v>
      </c>
      <c r="H400" s="183"/>
      <c r="I400" s="183"/>
      <c r="J400" s="186"/>
      <c r="K400" s="183"/>
      <c r="L400" s="183"/>
      <c r="M400" s="186"/>
      <c r="N400" s="186"/>
      <c r="O400" s="186"/>
      <c r="P400" s="186"/>
      <c r="Q400" s="183"/>
    </row>
    <row r="401" spans="1:17" s="160" customFormat="1" ht="58.2" customHeight="1">
      <c r="A401" s="211" t="s">
        <v>359</v>
      </c>
      <c r="B401" s="249" t="s">
        <v>83</v>
      </c>
      <c r="C401" s="241">
        <v>15250</v>
      </c>
      <c r="D401" s="183" t="s">
        <v>531</v>
      </c>
      <c r="E401" s="183"/>
      <c r="F401" s="183"/>
      <c r="G401" s="183">
        <v>1</v>
      </c>
      <c r="H401" s="183"/>
      <c r="I401" s="183"/>
      <c r="J401" s="186"/>
      <c r="K401" s="183"/>
      <c r="L401" s="183"/>
      <c r="M401" s="186"/>
      <c r="N401" s="186"/>
      <c r="O401" s="186"/>
      <c r="P401" s="186"/>
      <c r="Q401" s="183"/>
    </row>
    <row r="402" spans="1:17" s="160" customFormat="1" ht="21" customHeight="1">
      <c r="A402" s="211" t="s">
        <v>357</v>
      </c>
      <c r="B402" s="249"/>
      <c r="C402" s="241"/>
      <c r="D402" s="183"/>
      <c r="E402" s="183"/>
      <c r="F402" s="183"/>
      <c r="G402" s="183"/>
      <c r="H402" s="183"/>
      <c r="I402" s="183"/>
      <c r="J402" s="183"/>
      <c r="K402" s="183"/>
      <c r="L402" s="183"/>
      <c r="M402" s="183"/>
      <c r="N402" s="183"/>
      <c r="O402" s="183"/>
      <c r="P402" s="183"/>
      <c r="Q402" s="183"/>
    </row>
    <row r="403" spans="1:17" s="160" customFormat="1" ht="19.2" customHeight="1">
      <c r="A403" s="211" t="s">
        <v>360</v>
      </c>
      <c r="B403" s="249"/>
      <c r="C403" s="241"/>
      <c r="D403" s="183"/>
      <c r="E403" s="183"/>
      <c r="F403" s="183"/>
      <c r="G403" s="183"/>
      <c r="H403" s="183"/>
      <c r="I403" s="183"/>
      <c r="J403" s="183"/>
      <c r="K403" s="183"/>
      <c r="L403" s="183"/>
      <c r="M403" s="183"/>
      <c r="N403" s="183"/>
      <c r="O403" s="183"/>
      <c r="P403" s="183"/>
      <c r="Q403" s="183"/>
    </row>
    <row r="404" spans="1:17" s="160" customFormat="1" ht="19.95" customHeight="1">
      <c r="A404" s="343" t="s">
        <v>361</v>
      </c>
      <c r="B404" s="428" t="s">
        <v>237</v>
      </c>
      <c r="C404" s="344">
        <v>44000</v>
      </c>
      <c r="D404" s="201"/>
      <c r="E404" s="201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997" t="s">
        <v>545</v>
      </c>
    </row>
    <row r="405" spans="1:17" s="160" customFormat="1" ht="21.6" customHeight="1">
      <c r="A405" s="589"/>
      <c r="B405" s="590" t="s">
        <v>273</v>
      </c>
      <c r="C405" s="591">
        <v>3600</v>
      </c>
      <c r="D405" s="787" t="s">
        <v>532</v>
      </c>
      <c r="E405" s="592"/>
      <c r="F405" s="592"/>
      <c r="G405" s="592">
        <v>10</v>
      </c>
      <c r="H405" s="592"/>
      <c r="I405" s="592"/>
      <c r="J405" s="592"/>
      <c r="K405" s="592"/>
      <c r="L405" s="592"/>
      <c r="M405" s="592"/>
      <c r="N405" s="592">
        <v>10</v>
      </c>
      <c r="O405" s="592"/>
      <c r="P405" s="592"/>
      <c r="Q405" s="593"/>
    </row>
    <row r="406" spans="1:17" s="160" customFormat="1" ht="21.6" customHeight="1">
      <c r="A406" s="589"/>
      <c r="B406" s="590" t="s">
        <v>273</v>
      </c>
      <c r="C406" s="591">
        <v>3600</v>
      </c>
      <c r="D406" s="365" t="s">
        <v>533</v>
      </c>
      <c r="E406" s="592"/>
      <c r="F406" s="592"/>
      <c r="G406" s="592">
        <v>10</v>
      </c>
      <c r="H406" s="592"/>
      <c r="I406" s="592"/>
      <c r="J406" s="592"/>
      <c r="K406" s="592"/>
      <c r="L406" s="592"/>
      <c r="M406" s="592"/>
      <c r="N406" s="592">
        <v>10</v>
      </c>
      <c r="O406" s="592"/>
      <c r="P406" s="592"/>
      <c r="Q406" s="593"/>
    </row>
    <row r="407" spans="1:17" s="160" customFormat="1" ht="21.6" customHeight="1">
      <c r="A407" s="589"/>
      <c r="B407" s="590" t="s">
        <v>273</v>
      </c>
      <c r="C407" s="591">
        <v>3600</v>
      </c>
      <c r="D407" s="365" t="s">
        <v>534</v>
      </c>
      <c r="E407" s="592"/>
      <c r="F407" s="592"/>
      <c r="G407" s="592">
        <v>10</v>
      </c>
      <c r="H407" s="592"/>
      <c r="I407" s="592"/>
      <c r="J407" s="592"/>
      <c r="K407" s="592"/>
      <c r="L407" s="592"/>
      <c r="M407" s="592"/>
      <c r="N407" s="592">
        <v>10</v>
      </c>
      <c r="O407" s="592"/>
      <c r="P407" s="592"/>
      <c r="Q407" s="593"/>
    </row>
    <row r="408" spans="1:17" s="160" customFormat="1" ht="21.6" customHeight="1">
      <c r="A408" s="589"/>
      <c r="B408" s="590" t="s">
        <v>273</v>
      </c>
      <c r="C408" s="591">
        <v>3600</v>
      </c>
      <c r="D408" s="365" t="s">
        <v>535</v>
      </c>
      <c r="E408" s="592"/>
      <c r="F408" s="592"/>
      <c r="G408" s="592">
        <v>10</v>
      </c>
      <c r="H408" s="592"/>
      <c r="I408" s="592"/>
      <c r="J408" s="592"/>
      <c r="K408" s="592"/>
      <c r="L408" s="592"/>
      <c r="M408" s="592"/>
      <c r="N408" s="592">
        <v>10</v>
      </c>
      <c r="O408" s="592"/>
      <c r="P408" s="592"/>
      <c r="Q408" s="593"/>
    </row>
    <row r="409" spans="1:17" s="160" customFormat="1" ht="21.6" customHeight="1">
      <c r="A409" s="589"/>
      <c r="B409" s="590" t="s">
        <v>273</v>
      </c>
      <c r="C409" s="591">
        <v>3600</v>
      </c>
      <c r="D409" s="365" t="s">
        <v>536</v>
      </c>
      <c r="E409" s="592"/>
      <c r="F409" s="592"/>
      <c r="G409" s="592">
        <v>10</v>
      </c>
      <c r="H409" s="592"/>
      <c r="I409" s="592"/>
      <c r="J409" s="592"/>
      <c r="K409" s="592"/>
      <c r="L409" s="592"/>
      <c r="M409" s="592"/>
      <c r="N409" s="592">
        <v>10</v>
      </c>
      <c r="O409" s="592"/>
      <c r="P409" s="592"/>
      <c r="Q409" s="593"/>
    </row>
    <row r="410" spans="1:17" s="160" customFormat="1" ht="21.6" customHeight="1">
      <c r="A410" s="589"/>
      <c r="B410" s="590" t="s">
        <v>273</v>
      </c>
      <c r="C410" s="591">
        <v>3600</v>
      </c>
      <c r="D410" s="365" t="s">
        <v>537</v>
      </c>
      <c r="E410" s="592"/>
      <c r="F410" s="592"/>
      <c r="G410" s="592">
        <v>10</v>
      </c>
      <c r="H410" s="592"/>
      <c r="I410" s="592"/>
      <c r="J410" s="592"/>
      <c r="K410" s="592"/>
      <c r="L410" s="592"/>
      <c r="M410" s="592"/>
      <c r="N410" s="592">
        <v>10</v>
      </c>
      <c r="O410" s="592"/>
      <c r="P410" s="592"/>
      <c r="Q410" s="593"/>
    </row>
    <row r="411" spans="1:17" s="160" customFormat="1" ht="21.6" customHeight="1">
      <c r="A411" s="589"/>
      <c r="B411" s="590" t="s">
        <v>273</v>
      </c>
      <c r="C411" s="591">
        <v>3600</v>
      </c>
      <c r="D411" s="365" t="s">
        <v>538</v>
      </c>
      <c r="E411" s="592"/>
      <c r="F411" s="592"/>
      <c r="G411" s="592">
        <v>10</v>
      </c>
      <c r="H411" s="592"/>
      <c r="I411" s="592"/>
      <c r="J411" s="592"/>
      <c r="K411" s="592"/>
      <c r="L411" s="592"/>
      <c r="M411" s="592"/>
      <c r="N411" s="592">
        <v>10</v>
      </c>
      <c r="O411" s="592"/>
      <c r="P411" s="592"/>
      <c r="Q411" s="593"/>
    </row>
    <row r="412" spans="1:17" s="160" customFormat="1" ht="21.6" customHeight="1">
      <c r="A412" s="589"/>
      <c r="B412" s="590" t="s">
        <v>273</v>
      </c>
      <c r="C412" s="591">
        <v>3600</v>
      </c>
      <c r="D412" s="365" t="s">
        <v>539</v>
      </c>
      <c r="E412" s="592"/>
      <c r="F412" s="592"/>
      <c r="G412" s="592">
        <v>10</v>
      </c>
      <c r="H412" s="592"/>
      <c r="I412" s="592"/>
      <c r="J412" s="592"/>
      <c r="K412" s="592"/>
      <c r="L412" s="592"/>
      <c r="M412" s="592"/>
      <c r="N412" s="592">
        <v>10</v>
      </c>
      <c r="O412" s="592"/>
      <c r="P412" s="592"/>
      <c r="Q412" s="593"/>
    </row>
    <row r="413" spans="1:17" s="160" customFormat="1" ht="21.6" customHeight="1">
      <c r="A413" s="589"/>
      <c r="B413" s="590" t="s">
        <v>273</v>
      </c>
      <c r="C413" s="591">
        <v>3600</v>
      </c>
      <c r="D413" s="365" t="s">
        <v>540</v>
      </c>
      <c r="E413" s="592"/>
      <c r="F413" s="592"/>
      <c r="G413" s="592">
        <v>10</v>
      </c>
      <c r="H413" s="592"/>
      <c r="I413" s="592"/>
      <c r="J413" s="592"/>
      <c r="K413" s="592"/>
      <c r="L413" s="592"/>
      <c r="M413" s="592"/>
      <c r="N413" s="592">
        <v>10</v>
      </c>
      <c r="O413" s="592"/>
      <c r="P413" s="592"/>
      <c r="Q413" s="593"/>
    </row>
    <row r="414" spans="1:17" s="160" customFormat="1" ht="21.6" customHeight="1">
      <c r="A414" s="589"/>
      <c r="B414" s="590" t="s">
        <v>273</v>
      </c>
      <c r="C414" s="591">
        <v>3600</v>
      </c>
      <c r="D414" s="365" t="s">
        <v>541</v>
      </c>
      <c r="E414" s="592"/>
      <c r="F414" s="592"/>
      <c r="G414" s="592">
        <v>10</v>
      </c>
      <c r="H414" s="592"/>
      <c r="I414" s="592"/>
      <c r="J414" s="592"/>
      <c r="K414" s="592"/>
      <c r="L414" s="592"/>
      <c r="M414" s="592"/>
      <c r="N414" s="592">
        <v>10</v>
      </c>
      <c r="O414" s="592"/>
      <c r="P414" s="592"/>
      <c r="Q414" s="593"/>
    </row>
    <row r="415" spans="1:17" s="160" customFormat="1" ht="19.95" customHeight="1">
      <c r="A415" s="589"/>
      <c r="B415" s="590" t="s">
        <v>273</v>
      </c>
      <c r="C415" s="591">
        <v>3600</v>
      </c>
      <c r="D415" s="365" t="s">
        <v>542</v>
      </c>
      <c r="E415" s="592"/>
      <c r="F415" s="592"/>
      <c r="G415" s="592">
        <v>10</v>
      </c>
      <c r="H415" s="592"/>
      <c r="I415" s="592"/>
      <c r="J415" s="592"/>
      <c r="K415" s="592"/>
      <c r="L415" s="592"/>
      <c r="M415" s="592"/>
      <c r="N415" s="592">
        <v>10</v>
      </c>
      <c r="O415" s="592"/>
      <c r="P415" s="592"/>
      <c r="Q415" s="593"/>
    </row>
    <row r="416" spans="1:17" s="160" customFormat="1" ht="19.95" customHeight="1">
      <c r="A416" s="211" t="s">
        <v>549</v>
      </c>
      <c r="B416" s="319" t="s">
        <v>598</v>
      </c>
      <c r="C416" s="241">
        <v>4400</v>
      </c>
      <c r="D416" s="183" t="s">
        <v>531</v>
      </c>
      <c r="E416" s="183"/>
      <c r="F416" s="183"/>
      <c r="G416" s="183">
        <v>1</v>
      </c>
      <c r="H416" s="183"/>
      <c r="I416" s="183"/>
      <c r="J416" s="183"/>
      <c r="K416" s="183"/>
      <c r="L416" s="183"/>
      <c r="M416" s="183"/>
      <c r="N416" s="183">
        <v>1</v>
      </c>
      <c r="O416" s="183"/>
      <c r="P416" s="183"/>
      <c r="Q416" s="183"/>
    </row>
    <row r="417" spans="1:17" s="160" customFormat="1" ht="36.6" customHeight="1">
      <c r="A417" s="211" t="s">
        <v>362</v>
      </c>
      <c r="B417" s="249" t="s">
        <v>363</v>
      </c>
      <c r="C417" s="241">
        <v>66000</v>
      </c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594" t="s">
        <v>545</v>
      </c>
    </row>
    <row r="418" spans="1:17" s="160" customFormat="1" ht="22.8" customHeight="1">
      <c r="A418" s="589"/>
      <c r="B418" s="590" t="s">
        <v>191</v>
      </c>
      <c r="C418" s="591">
        <v>6000</v>
      </c>
      <c r="D418" s="365" t="s">
        <v>532</v>
      </c>
      <c r="E418" s="592"/>
      <c r="F418" s="592"/>
      <c r="G418" s="592"/>
      <c r="H418" s="592"/>
      <c r="I418" s="592"/>
      <c r="J418" s="592"/>
      <c r="K418" s="592">
        <v>1</v>
      </c>
      <c r="L418" s="592"/>
      <c r="M418" s="592"/>
      <c r="N418" s="592"/>
      <c r="O418" s="592"/>
      <c r="P418" s="592"/>
      <c r="Q418" s="593"/>
    </row>
    <row r="419" spans="1:17" s="160" customFormat="1" ht="22.8" customHeight="1">
      <c r="A419" s="589"/>
      <c r="B419" s="590" t="s">
        <v>191</v>
      </c>
      <c r="C419" s="591">
        <v>6000</v>
      </c>
      <c r="D419" s="365" t="s">
        <v>533</v>
      </c>
      <c r="E419" s="592"/>
      <c r="F419" s="592"/>
      <c r="G419" s="592"/>
      <c r="H419" s="592"/>
      <c r="I419" s="592"/>
      <c r="J419" s="592"/>
      <c r="K419" s="592">
        <v>1</v>
      </c>
      <c r="L419" s="592"/>
      <c r="M419" s="592"/>
      <c r="N419" s="592"/>
      <c r="O419" s="592"/>
      <c r="P419" s="592"/>
      <c r="Q419" s="593"/>
    </row>
    <row r="420" spans="1:17" s="160" customFormat="1" ht="22.8" customHeight="1">
      <c r="A420" s="589"/>
      <c r="B420" s="590" t="s">
        <v>191</v>
      </c>
      <c r="C420" s="591">
        <v>6000</v>
      </c>
      <c r="D420" s="365" t="s">
        <v>534</v>
      </c>
      <c r="E420" s="592"/>
      <c r="F420" s="592"/>
      <c r="G420" s="592"/>
      <c r="H420" s="592"/>
      <c r="I420" s="592"/>
      <c r="J420" s="592"/>
      <c r="K420" s="592">
        <v>1</v>
      </c>
      <c r="L420" s="592"/>
      <c r="M420" s="592"/>
      <c r="N420" s="592"/>
      <c r="O420" s="592"/>
      <c r="P420" s="592"/>
      <c r="Q420" s="593"/>
    </row>
    <row r="421" spans="1:17" s="160" customFormat="1" ht="22.8" customHeight="1">
      <c r="A421" s="589"/>
      <c r="B421" s="590" t="s">
        <v>191</v>
      </c>
      <c r="C421" s="591">
        <v>6000</v>
      </c>
      <c r="D421" s="365" t="s">
        <v>535</v>
      </c>
      <c r="E421" s="592"/>
      <c r="F421" s="592"/>
      <c r="G421" s="592"/>
      <c r="H421" s="592"/>
      <c r="I421" s="592"/>
      <c r="J421" s="592"/>
      <c r="K421" s="592">
        <v>1</v>
      </c>
      <c r="L421" s="592"/>
      <c r="M421" s="592"/>
      <c r="N421" s="592"/>
      <c r="O421" s="592"/>
      <c r="P421" s="592"/>
      <c r="Q421" s="593"/>
    </row>
    <row r="422" spans="1:17" s="160" customFormat="1" ht="22.8" customHeight="1">
      <c r="A422" s="589"/>
      <c r="B422" s="590" t="s">
        <v>191</v>
      </c>
      <c r="C422" s="591">
        <v>6000</v>
      </c>
      <c r="D422" s="365" t="s">
        <v>536</v>
      </c>
      <c r="E422" s="592"/>
      <c r="F422" s="592"/>
      <c r="G422" s="592"/>
      <c r="H422" s="592"/>
      <c r="I422" s="592"/>
      <c r="J422" s="592"/>
      <c r="K422" s="592">
        <v>1</v>
      </c>
      <c r="L422" s="592"/>
      <c r="M422" s="592"/>
      <c r="N422" s="592"/>
      <c r="O422" s="592"/>
      <c r="P422" s="592"/>
      <c r="Q422" s="593"/>
    </row>
    <row r="423" spans="1:17" s="160" customFormat="1" ht="22.8" customHeight="1">
      <c r="A423" s="589"/>
      <c r="B423" s="590" t="s">
        <v>191</v>
      </c>
      <c r="C423" s="591">
        <v>6000</v>
      </c>
      <c r="D423" s="365" t="s">
        <v>537</v>
      </c>
      <c r="E423" s="592"/>
      <c r="F423" s="592"/>
      <c r="G423" s="592"/>
      <c r="H423" s="592"/>
      <c r="I423" s="592"/>
      <c r="J423" s="592"/>
      <c r="K423" s="592">
        <v>1</v>
      </c>
      <c r="L423" s="592"/>
      <c r="M423" s="592"/>
      <c r="N423" s="592"/>
      <c r="O423" s="592"/>
      <c r="P423" s="592"/>
      <c r="Q423" s="593"/>
    </row>
    <row r="424" spans="1:17" s="160" customFormat="1" ht="22.8" customHeight="1">
      <c r="A424" s="589"/>
      <c r="B424" s="590" t="s">
        <v>191</v>
      </c>
      <c r="C424" s="591">
        <v>6000</v>
      </c>
      <c r="D424" s="365" t="s">
        <v>538</v>
      </c>
      <c r="E424" s="592"/>
      <c r="F424" s="592"/>
      <c r="G424" s="592"/>
      <c r="H424" s="592"/>
      <c r="I424" s="592"/>
      <c r="J424" s="592"/>
      <c r="K424" s="592">
        <v>1</v>
      </c>
      <c r="L424" s="592"/>
      <c r="M424" s="592"/>
      <c r="N424" s="592"/>
      <c r="O424" s="592"/>
      <c r="P424" s="592"/>
      <c r="Q424" s="593"/>
    </row>
    <row r="425" spans="1:17" s="160" customFormat="1" ht="22.8" customHeight="1">
      <c r="A425" s="589"/>
      <c r="B425" s="590" t="s">
        <v>191</v>
      </c>
      <c r="C425" s="591">
        <v>6000</v>
      </c>
      <c r="D425" s="365" t="s">
        <v>539</v>
      </c>
      <c r="E425" s="592"/>
      <c r="F425" s="592"/>
      <c r="G425" s="592"/>
      <c r="H425" s="592"/>
      <c r="I425" s="592"/>
      <c r="J425" s="592"/>
      <c r="K425" s="592">
        <v>1</v>
      </c>
      <c r="L425" s="592"/>
      <c r="M425" s="592"/>
      <c r="N425" s="592"/>
      <c r="O425" s="592"/>
      <c r="P425" s="592"/>
      <c r="Q425" s="593"/>
    </row>
    <row r="426" spans="1:17" s="160" customFormat="1" ht="22.8" customHeight="1">
      <c r="A426" s="589"/>
      <c r="B426" s="590" t="s">
        <v>191</v>
      </c>
      <c r="C426" s="591">
        <v>6000</v>
      </c>
      <c r="D426" s="365" t="s">
        <v>540</v>
      </c>
      <c r="E426" s="592"/>
      <c r="F426" s="592"/>
      <c r="G426" s="592"/>
      <c r="H426" s="592"/>
      <c r="I426" s="592"/>
      <c r="J426" s="592"/>
      <c r="K426" s="592">
        <v>1</v>
      </c>
      <c r="L426" s="592"/>
      <c r="M426" s="592"/>
      <c r="N426" s="592"/>
      <c r="O426" s="592"/>
      <c r="P426" s="592"/>
      <c r="Q426" s="593"/>
    </row>
    <row r="427" spans="1:17" s="160" customFormat="1" ht="22.8" customHeight="1">
      <c r="A427" s="589"/>
      <c r="B427" s="590" t="s">
        <v>191</v>
      </c>
      <c r="C427" s="591">
        <v>6000</v>
      </c>
      <c r="D427" s="365" t="s">
        <v>541</v>
      </c>
      <c r="E427" s="592"/>
      <c r="F427" s="592"/>
      <c r="G427" s="592"/>
      <c r="H427" s="592"/>
      <c r="I427" s="592"/>
      <c r="J427" s="592"/>
      <c r="K427" s="592">
        <v>1</v>
      </c>
      <c r="L427" s="592"/>
      <c r="M427" s="592"/>
      <c r="N427" s="592"/>
      <c r="O427" s="592"/>
      <c r="P427" s="592"/>
      <c r="Q427" s="593"/>
    </row>
    <row r="428" spans="1:17" s="160" customFormat="1" ht="22.8" customHeight="1">
      <c r="A428" s="609"/>
      <c r="B428" s="610" t="s">
        <v>191</v>
      </c>
      <c r="C428" s="757">
        <v>6000</v>
      </c>
      <c r="D428" s="871" t="s">
        <v>542</v>
      </c>
      <c r="E428" s="999"/>
      <c r="F428" s="999"/>
      <c r="G428" s="999"/>
      <c r="H428" s="999"/>
      <c r="I428" s="999"/>
      <c r="J428" s="999"/>
      <c r="K428" s="999">
        <v>1</v>
      </c>
      <c r="L428" s="999"/>
      <c r="M428" s="999"/>
      <c r="N428" s="999"/>
      <c r="O428" s="999"/>
      <c r="P428" s="999"/>
      <c r="Q428" s="1000"/>
    </row>
    <row r="429" spans="1:17" s="160" customFormat="1" ht="19.8" customHeight="1">
      <c r="A429" s="211" t="s">
        <v>189</v>
      </c>
      <c r="B429" s="319"/>
      <c r="C429" s="241"/>
      <c r="D429" s="183"/>
      <c r="E429" s="183"/>
      <c r="F429" s="183"/>
      <c r="G429" s="183"/>
      <c r="H429" s="183"/>
      <c r="I429" s="183"/>
      <c r="J429" s="183"/>
      <c r="K429" s="183"/>
      <c r="L429" s="183"/>
      <c r="M429" s="183"/>
      <c r="N429" s="183"/>
      <c r="O429" s="183"/>
      <c r="P429" s="183"/>
      <c r="Q429" s="998" t="s">
        <v>545</v>
      </c>
    </row>
    <row r="430" spans="1:17" s="160" customFormat="1" ht="19.8" customHeight="1">
      <c r="A430" s="211" t="s">
        <v>190</v>
      </c>
      <c r="B430" s="249" t="s">
        <v>191</v>
      </c>
      <c r="C430" s="241">
        <v>5000</v>
      </c>
      <c r="D430" s="183" t="s">
        <v>531</v>
      </c>
      <c r="E430" s="183"/>
      <c r="F430" s="183"/>
      <c r="G430" s="183"/>
      <c r="H430" s="183"/>
      <c r="I430" s="183"/>
      <c r="J430" s="183"/>
      <c r="K430" s="183">
        <v>1</v>
      </c>
      <c r="L430" s="186"/>
      <c r="M430" s="186"/>
      <c r="N430" s="186"/>
      <c r="O430" s="186"/>
      <c r="P430" s="183"/>
      <c r="Q430" s="268"/>
    </row>
    <row r="431" spans="1:17" s="160" customFormat="1" ht="19.8" customHeight="1">
      <c r="A431" s="69" t="s">
        <v>205</v>
      </c>
      <c r="B431" s="175"/>
      <c r="C431" s="268"/>
      <c r="D431" s="279"/>
      <c r="E431" s="273"/>
      <c r="F431" s="273"/>
      <c r="G431" s="273"/>
      <c r="H431" s="273"/>
      <c r="I431" s="273"/>
      <c r="J431" s="268"/>
      <c r="K431" s="69"/>
      <c r="L431" s="176"/>
      <c r="M431" s="176"/>
      <c r="N431" s="176"/>
      <c r="O431" s="176"/>
      <c r="P431" s="69"/>
      <c r="Q431" s="594" t="s">
        <v>545</v>
      </c>
    </row>
    <row r="432" spans="1:17" s="160" customFormat="1" ht="19.8" customHeight="1">
      <c r="A432" s="69" t="s">
        <v>206</v>
      </c>
      <c r="B432" s="174"/>
      <c r="C432" s="328"/>
      <c r="D432" s="279"/>
      <c r="E432" s="273"/>
      <c r="F432" s="273"/>
      <c r="G432" s="273"/>
      <c r="H432" s="273"/>
      <c r="I432" s="273"/>
      <c r="J432" s="268"/>
      <c r="K432" s="69"/>
      <c r="L432" s="176"/>
      <c r="M432" s="176"/>
      <c r="N432" s="176"/>
      <c r="O432" s="176"/>
      <c r="P432" s="69"/>
      <c r="Q432" s="69"/>
    </row>
    <row r="433" spans="1:17" s="160" customFormat="1" ht="19.8" customHeight="1">
      <c r="A433" s="69" t="s">
        <v>207</v>
      </c>
      <c r="B433" s="174" t="s">
        <v>83</v>
      </c>
      <c r="C433" s="328">
        <v>6000</v>
      </c>
      <c r="D433" s="279" t="s">
        <v>531</v>
      </c>
      <c r="E433" s="268"/>
      <c r="F433" s="268"/>
      <c r="G433" s="268"/>
      <c r="H433" s="273"/>
      <c r="I433" s="268">
        <v>1</v>
      </c>
      <c r="J433" s="268"/>
      <c r="K433" s="69"/>
      <c r="L433" s="176"/>
      <c r="M433" s="176"/>
      <c r="N433" s="176"/>
      <c r="O433" s="176"/>
      <c r="P433" s="69"/>
      <c r="Q433" s="69"/>
    </row>
    <row r="434" spans="1:17" s="160" customFormat="1" ht="19.8" customHeight="1">
      <c r="A434" s="69" t="s">
        <v>208</v>
      </c>
      <c r="B434" s="175"/>
      <c r="C434" s="268"/>
      <c r="D434" s="268"/>
      <c r="E434" s="268"/>
      <c r="F434" s="268"/>
      <c r="G434" s="273"/>
      <c r="H434" s="273"/>
      <c r="I434" s="273"/>
      <c r="J434" s="268"/>
      <c r="K434" s="69"/>
      <c r="L434" s="176"/>
      <c r="M434" s="176"/>
      <c r="N434" s="176"/>
      <c r="O434" s="176"/>
      <c r="P434" s="69"/>
      <c r="Q434" s="594" t="s">
        <v>545</v>
      </c>
    </row>
    <row r="435" spans="1:17" s="160" customFormat="1" ht="19.8" customHeight="1">
      <c r="A435" s="69" t="s">
        <v>209</v>
      </c>
      <c r="B435" s="378" t="s">
        <v>364</v>
      </c>
      <c r="C435" s="379">
        <v>22000</v>
      </c>
      <c r="D435" s="268"/>
      <c r="E435" s="268"/>
      <c r="F435" s="268"/>
      <c r="G435" s="273"/>
      <c r="H435" s="273"/>
      <c r="I435" s="273"/>
      <c r="J435" s="268"/>
      <c r="K435" s="69"/>
      <c r="L435" s="176"/>
      <c r="M435" s="176"/>
      <c r="N435" s="176"/>
      <c r="O435" s="176"/>
      <c r="P435" s="69"/>
      <c r="Q435" s="69"/>
    </row>
    <row r="436" spans="1:17" s="160" customFormat="1" ht="19.8" customHeight="1">
      <c r="A436" s="595"/>
      <c r="B436" s="319"/>
      <c r="C436" s="591">
        <v>2000</v>
      </c>
      <c r="D436" s="365" t="s">
        <v>532</v>
      </c>
      <c r="E436" s="182"/>
      <c r="F436" s="182"/>
      <c r="G436" s="182">
        <v>1</v>
      </c>
      <c r="H436" s="182"/>
      <c r="I436" s="182"/>
      <c r="J436" s="182"/>
      <c r="K436" s="592"/>
      <c r="L436" s="592"/>
      <c r="M436" s="592"/>
      <c r="N436" s="592"/>
      <c r="O436" s="592"/>
      <c r="P436" s="592"/>
      <c r="Q436" s="593"/>
    </row>
    <row r="437" spans="1:17" s="160" customFormat="1" ht="19.8" customHeight="1">
      <c r="A437" s="595"/>
      <c r="B437" s="319"/>
      <c r="C437" s="591">
        <v>2000</v>
      </c>
      <c r="D437" s="365" t="s">
        <v>533</v>
      </c>
      <c r="E437" s="182"/>
      <c r="F437" s="182"/>
      <c r="G437" s="182">
        <v>1</v>
      </c>
      <c r="H437" s="182"/>
      <c r="I437" s="182"/>
      <c r="J437" s="182"/>
      <c r="K437" s="592"/>
      <c r="L437" s="592"/>
      <c r="M437" s="592"/>
      <c r="N437" s="592"/>
      <c r="O437" s="592"/>
      <c r="P437" s="592"/>
      <c r="Q437" s="593"/>
    </row>
    <row r="438" spans="1:17" s="160" customFormat="1" ht="19.8" customHeight="1">
      <c r="A438" s="595"/>
      <c r="B438" s="319"/>
      <c r="C438" s="591">
        <v>2000</v>
      </c>
      <c r="D438" s="365" t="s">
        <v>534</v>
      </c>
      <c r="E438" s="182"/>
      <c r="F438" s="182"/>
      <c r="G438" s="182">
        <v>1</v>
      </c>
      <c r="H438" s="182"/>
      <c r="I438" s="182"/>
      <c r="J438" s="182"/>
      <c r="K438" s="592"/>
      <c r="L438" s="592"/>
      <c r="M438" s="592"/>
      <c r="N438" s="592"/>
      <c r="O438" s="592"/>
      <c r="P438" s="592"/>
      <c r="Q438" s="593"/>
    </row>
    <row r="439" spans="1:17" s="160" customFormat="1" ht="19.8" customHeight="1">
      <c r="A439" s="595"/>
      <c r="B439" s="319"/>
      <c r="C439" s="591">
        <v>2000</v>
      </c>
      <c r="D439" s="365" t="s">
        <v>535</v>
      </c>
      <c r="E439" s="182"/>
      <c r="F439" s="182"/>
      <c r="G439" s="182">
        <v>1</v>
      </c>
      <c r="H439" s="182"/>
      <c r="I439" s="182"/>
      <c r="J439" s="182"/>
      <c r="K439" s="592"/>
      <c r="L439" s="592"/>
      <c r="M439" s="592"/>
      <c r="N439" s="592"/>
      <c r="O439" s="592"/>
      <c r="P439" s="592"/>
      <c r="Q439" s="593"/>
    </row>
    <row r="440" spans="1:17" s="160" customFormat="1" ht="19.8" customHeight="1">
      <c r="A440" s="595"/>
      <c r="B440" s="319"/>
      <c r="C440" s="591">
        <v>2000</v>
      </c>
      <c r="D440" s="365" t="s">
        <v>536</v>
      </c>
      <c r="E440" s="182"/>
      <c r="F440" s="182"/>
      <c r="G440" s="182">
        <v>1</v>
      </c>
      <c r="H440" s="182"/>
      <c r="I440" s="182"/>
      <c r="J440" s="182"/>
      <c r="K440" s="592"/>
      <c r="L440" s="592"/>
      <c r="M440" s="592"/>
      <c r="N440" s="592"/>
      <c r="O440" s="592"/>
      <c r="P440" s="592"/>
      <c r="Q440" s="593"/>
    </row>
    <row r="441" spans="1:17" s="160" customFormat="1" ht="19.8" customHeight="1">
      <c r="A441" s="595"/>
      <c r="B441" s="319"/>
      <c r="C441" s="591">
        <v>2000</v>
      </c>
      <c r="D441" s="365" t="s">
        <v>537</v>
      </c>
      <c r="E441" s="182"/>
      <c r="F441" s="182"/>
      <c r="G441" s="182">
        <v>1</v>
      </c>
      <c r="H441" s="182"/>
      <c r="I441" s="182"/>
      <c r="J441" s="182"/>
      <c r="K441" s="592"/>
      <c r="L441" s="592"/>
      <c r="M441" s="592"/>
      <c r="N441" s="592"/>
      <c r="O441" s="592"/>
      <c r="P441" s="592"/>
      <c r="Q441" s="593"/>
    </row>
    <row r="442" spans="1:17" s="160" customFormat="1" ht="19.8" customHeight="1">
      <c r="A442" s="595"/>
      <c r="B442" s="319"/>
      <c r="C442" s="591">
        <v>2000</v>
      </c>
      <c r="D442" s="365" t="s">
        <v>538</v>
      </c>
      <c r="E442" s="182"/>
      <c r="F442" s="182"/>
      <c r="G442" s="182">
        <v>1</v>
      </c>
      <c r="H442" s="182"/>
      <c r="I442" s="182"/>
      <c r="J442" s="182"/>
      <c r="K442" s="592"/>
      <c r="L442" s="592"/>
      <c r="M442" s="592"/>
      <c r="N442" s="592"/>
      <c r="O442" s="592"/>
      <c r="P442" s="592"/>
      <c r="Q442" s="593"/>
    </row>
    <row r="443" spans="1:17" s="160" customFormat="1" ht="19.8" customHeight="1">
      <c r="A443" s="595"/>
      <c r="B443" s="319"/>
      <c r="C443" s="591">
        <v>2000</v>
      </c>
      <c r="D443" s="365" t="s">
        <v>539</v>
      </c>
      <c r="E443" s="182"/>
      <c r="F443" s="182"/>
      <c r="G443" s="182">
        <v>1</v>
      </c>
      <c r="H443" s="182"/>
      <c r="I443" s="182"/>
      <c r="J443" s="182"/>
      <c r="K443" s="592"/>
      <c r="L443" s="592"/>
      <c r="M443" s="592"/>
      <c r="N443" s="592"/>
      <c r="O443" s="592"/>
      <c r="P443" s="592"/>
      <c r="Q443" s="593"/>
    </row>
    <row r="444" spans="1:17" s="160" customFormat="1" ht="19.8" customHeight="1">
      <c r="A444" s="595"/>
      <c r="B444" s="319"/>
      <c r="C444" s="591">
        <v>2000</v>
      </c>
      <c r="D444" s="365" t="s">
        <v>540</v>
      </c>
      <c r="E444" s="182"/>
      <c r="F444" s="182"/>
      <c r="G444" s="182">
        <v>1</v>
      </c>
      <c r="H444" s="182"/>
      <c r="I444" s="182"/>
      <c r="J444" s="182"/>
      <c r="K444" s="592"/>
      <c r="L444" s="592"/>
      <c r="M444" s="592"/>
      <c r="N444" s="592"/>
      <c r="O444" s="592"/>
      <c r="P444" s="592"/>
      <c r="Q444" s="593"/>
    </row>
    <row r="445" spans="1:17" s="160" customFormat="1" ht="19.8" customHeight="1">
      <c r="A445" s="595"/>
      <c r="B445" s="319"/>
      <c r="C445" s="591">
        <v>2000</v>
      </c>
      <c r="D445" s="365" t="s">
        <v>541</v>
      </c>
      <c r="E445" s="182"/>
      <c r="F445" s="182"/>
      <c r="G445" s="182">
        <v>1</v>
      </c>
      <c r="H445" s="182"/>
      <c r="I445" s="182"/>
      <c r="J445" s="182"/>
      <c r="K445" s="592"/>
      <c r="L445" s="592"/>
      <c r="M445" s="592"/>
      <c r="N445" s="592"/>
      <c r="O445" s="592"/>
      <c r="P445" s="592"/>
      <c r="Q445" s="593"/>
    </row>
    <row r="446" spans="1:17" s="160" customFormat="1" ht="19.8" customHeight="1">
      <c r="A446" s="595"/>
      <c r="B446" s="319"/>
      <c r="C446" s="591">
        <v>2000</v>
      </c>
      <c r="D446" s="365" t="s">
        <v>542</v>
      </c>
      <c r="E446" s="182"/>
      <c r="F446" s="182"/>
      <c r="G446" s="182">
        <v>1</v>
      </c>
      <c r="H446" s="182"/>
      <c r="I446" s="182"/>
      <c r="J446" s="182"/>
      <c r="K446" s="592"/>
      <c r="L446" s="592"/>
      <c r="M446" s="592"/>
      <c r="N446" s="592"/>
      <c r="O446" s="592"/>
      <c r="P446" s="592"/>
      <c r="Q446" s="593"/>
    </row>
    <row r="447" spans="1:17" s="160" customFormat="1" ht="19.8" customHeight="1">
      <c r="A447" s="430" t="s">
        <v>366</v>
      </c>
      <c r="B447" s="673"/>
      <c r="C447" s="347">
        <f>C448</f>
        <v>75000</v>
      </c>
      <c r="D447" s="348"/>
      <c r="E447" s="348"/>
      <c r="F447" s="348"/>
      <c r="G447" s="348"/>
      <c r="H447" s="348"/>
      <c r="I447" s="348"/>
      <c r="J447" s="348"/>
      <c r="K447" s="348"/>
      <c r="L447" s="348"/>
      <c r="M447" s="348"/>
      <c r="N447" s="348"/>
      <c r="O447" s="348"/>
      <c r="P447" s="348"/>
      <c r="Q447" s="348"/>
    </row>
    <row r="448" spans="1:17" s="197" customFormat="1" ht="19.8" customHeight="1">
      <c r="A448" s="250" t="s">
        <v>365</v>
      </c>
      <c r="B448" s="520"/>
      <c r="C448" s="253">
        <f>C449</f>
        <v>75000</v>
      </c>
      <c r="D448" s="211"/>
      <c r="E448" s="211"/>
      <c r="F448" s="211"/>
      <c r="G448" s="211"/>
      <c r="H448" s="211"/>
      <c r="I448" s="211"/>
      <c r="J448" s="211"/>
      <c r="K448" s="211"/>
      <c r="L448" s="211"/>
      <c r="M448" s="211"/>
      <c r="N448" s="211"/>
      <c r="O448" s="211"/>
      <c r="P448" s="211"/>
      <c r="Q448" s="594" t="s">
        <v>545</v>
      </c>
    </row>
    <row r="449" spans="1:17" s="197" customFormat="1" ht="19.8" customHeight="1">
      <c r="A449" s="245" t="s">
        <v>367</v>
      </c>
      <c r="B449" s="521"/>
      <c r="C449" s="252">
        <f>C450+C451</f>
        <v>75000</v>
      </c>
      <c r="D449" s="211"/>
      <c r="E449" s="211"/>
      <c r="F449" s="211"/>
      <c r="G449" s="211"/>
      <c r="H449" s="211"/>
      <c r="I449" s="211"/>
      <c r="J449" s="211"/>
      <c r="K449" s="211"/>
      <c r="L449" s="211"/>
      <c r="M449" s="211"/>
      <c r="N449" s="211"/>
      <c r="O449" s="211"/>
      <c r="P449" s="211"/>
      <c r="Q449" s="183"/>
    </row>
    <row r="450" spans="1:17" s="197" customFormat="1" ht="37.200000000000003" customHeight="1">
      <c r="A450" s="191" t="s">
        <v>368</v>
      </c>
      <c r="B450" s="513" t="s">
        <v>309</v>
      </c>
      <c r="C450" s="514">
        <v>5000</v>
      </c>
      <c r="D450" s="275" t="s">
        <v>531</v>
      </c>
      <c r="E450" s="268"/>
      <c r="F450" s="268"/>
      <c r="G450" s="268"/>
      <c r="H450" s="268"/>
      <c r="I450" s="268"/>
      <c r="J450" s="275">
        <v>20</v>
      </c>
      <c r="K450" s="211"/>
      <c r="L450" s="211"/>
      <c r="M450" s="211"/>
      <c r="N450" s="211"/>
      <c r="O450" s="211"/>
      <c r="P450" s="211"/>
      <c r="Q450" s="183"/>
    </row>
    <row r="451" spans="1:17" s="160" customFormat="1" ht="54.6" customHeight="1">
      <c r="A451" s="211" t="s">
        <v>811</v>
      </c>
      <c r="B451" s="249" t="s">
        <v>370</v>
      </c>
      <c r="C451" s="241">
        <v>70000</v>
      </c>
      <c r="D451" s="183"/>
      <c r="E451" s="183"/>
      <c r="F451" s="183"/>
      <c r="G451" s="183"/>
      <c r="H451" s="183"/>
      <c r="I451" s="183"/>
      <c r="J451" s="183"/>
      <c r="K451" s="183"/>
      <c r="L451" s="183"/>
      <c r="M451" s="183"/>
      <c r="N451" s="183"/>
      <c r="O451" s="183"/>
      <c r="P451" s="183"/>
      <c r="Q451" s="183"/>
    </row>
    <row r="452" spans="1:17" s="160" customFormat="1" ht="18">
      <c r="A452" s="597"/>
      <c r="B452" s="598" t="s">
        <v>191</v>
      </c>
      <c r="C452" s="599">
        <v>35000</v>
      </c>
      <c r="D452" s="596" t="s">
        <v>551</v>
      </c>
      <c r="E452" s="182"/>
      <c r="F452" s="182"/>
      <c r="G452" s="600"/>
      <c r="H452" s="600"/>
      <c r="I452" s="600"/>
      <c r="J452" s="600"/>
      <c r="K452" s="600"/>
      <c r="L452" s="600">
        <v>1</v>
      </c>
      <c r="M452" s="600"/>
      <c r="N452" s="600"/>
      <c r="O452" s="600"/>
      <c r="P452" s="600"/>
      <c r="Q452" s="375"/>
    </row>
    <row r="453" spans="1:17" s="160" customFormat="1" ht="18">
      <c r="A453" s="609"/>
      <c r="B453" s="610" t="s">
        <v>191</v>
      </c>
      <c r="C453" s="757">
        <v>35000</v>
      </c>
      <c r="D453" s="791" t="s">
        <v>550</v>
      </c>
      <c r="E453" s="427"/>
      <c r="F453" s="427"/>
      <c r="G453" s="999"/>
      <c r="H453" s="999"/>
      <c r="I453" s="999"/>
      <c r="J453" s="999"/>
      <c r="K453" s="999"/>
      <c r="L453" s="999">
        <v>1</v>
      </c>
      <c r="M453" s="999"/>
      <c r="N453" s="999"/>
      <c r="O453" s="999"/>
      <c r="P453" s="999"/>
      <c r="Q453" s="1000"/>
    </row>
    <row r="454" spans="1:17" s="160" customFormat="1" ht="22.8" customHeight="1">
      <c r="A454" s="346" t="s">
        <v>185</v>
      </c>
      <c r="B454" s="673"/>
      <c r="C454" s="347">
        <f>C455</f>
        <v>104800</v>
      </c>
      <c r="D454" s="348"/>
      <c r="E454" s="348"/>
      <c r="F454" s="348"/>
      <c r="G454" s="348"/>
      <c r="H454" s="348"/>
      <c r="I454" s="348"/>
      <c r="J454" s="348"/>
      <c r="K454" s="348"/>
      <c r="L454" s="348"/>
      <c r="M454" s="348"/>
      <c r="N454" s="348"/>
      <c r="O454" s="348"/>
      <c r="P454" s="348"/>
      <c r="Q454" s="348"/>
    </row>
    <row r="455" spans="1:17" s="197" customFormat="1" ht="22.8" customHeight="1">
      <c r="A455" s="250" t="s">
        <v>371</v>
      </c>
      <c r="B455" s="520"/>
      <c r="C455" s="251">
        <f>C456</f>
        <v>104800</v>
      </c>
      <c r="D455" s="211"/>
      <c r="E455" s="211"/>
      <c r="F455" s="211"/>
      <c r="G455" s="211"/>
      <c r="H455" s="211"/>
      <c r="I455" s="211"/>
      <c r="J455" s="211"/>
      <c r="K455" s="211"/>
      <c r="L455" s="211"/>
      <c r="M455" s="211"/>
      <c r="N455" s="211"/>
      <c r="O455" s="211"/>
      <c r="P455" s="211"/>
      <c r="Q455" s="211"/>
    </row>
    <row r="456" spans="1:17" s="197" customFormat="1" ht="22.8" customHeight="1">
      <c r="A456" s="245" t="s">
        <v>372</v>
      </c>
      <c r="B456" s="521"/>
      <c r="C456" s="252">
        <f>C458+C464</f>
        <v>104800</v>
      </c>
      <c r="D456" s="211"/>
      <c r="E456" s="211"/>
      <c r="F456" s="211"/>
      <c r="G456" s="211"/>
      <c r="H456" s="211"/>
      <c r="I456" s="211"/>
      <c r="J456" s="211"/>
      <c r="K456" s="211"/>
      <c r="L456" s="211"/>
      <c r="M456" s="211"/>
      <c r="N456" s="211"/>
      <c r="O456" s="211"/>
      <c r="P456" s="211"/>
      <c r="Q456" s="326"/>
    </row>
    <row r="457" spans="1:17" s="197" customFormat="1" ht="22.8" customHeight="1">
      <c r="A457" s="246" t="s">
        <v>373</v>
      </c>
      <c r="B457" s="247"/>
      <c r="C457" s="248"/>
      <c r="D457" s="191"/>
      <c r="E457" s="191"/>
      <c r="F457" s="191"/>
      <c r="G457" s="191"/>
      <c r="H457" s="191"/>
      <c r="I457" s="191"/>
      <c r="J457" s="191"/>
      <c r="K457" s="191"/>
      <c r="L457" s="191"/>
      <c r="M457" s="191"/>
      <c r="N457" s="191"/>
      <c r="O457" s="191"/>
      <c r="P457" s="191"/>
      <c r="Q457" s="326"/>
    </row>
    <row r="458" spans="1:17" s="160" customFormat="1" ht="36.6" customHeight="1">
      <c r="A458" s="508" t="s">
        <v>509</v>
      </c>
      <c r="B458" s="509"/>
      <c r="C458" s="510">
        <f>C460+C461+C462+C463</f>
        <v>80000</v>
      </c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77" t="s">
        <v>750</v>
      </c>
    </row>
    <row r="459" spans="1:17" s="160" customFormat="1" ht="24" customHeight="1">
      <c r="A459" s="211" t="s">
        <v>374</v>
      </c>
      <c r="B459" s="243"/>
      <c r="C459" s="244"/>
      <c r="D459" s="183"/>
      <c r="E459" s="183"/>
      <c r="F459" s="183"/>
      <c r="G459" s="183"/>
      <c r="H459" s="183"/>
      <c r="I459" s="183"/>
      <c r="J459" s="183"/>
      <c r="K459" s="183"/>
      <c r="L459" s="183"/>
      <c r="M459" s="183"/>
      <c r="N459" s="183"/>
      <c r="O459" s="183"/>
      <c r="P459" s="183"/>
      <c r="Q459" s="183"/>
    </row>
    <row r="460" spans="1:17" s="160" customFormat="1" ht="24" customHeight="1">
      <c r="A460" s="258" t="s">
        <v>510</v>
      </c>
      <c r="B460" s="249" t="s">
        <v>229</v>
      </c>
      <c r="C460" s="241">
        <v>20000</v>
      </c>
      <c r="D460" s="204" t="s">
        <v>533</v>
      </c>
      <c r="E460" s="268"/>
      <c r="F460" s="268"/>
      <c r="G460" s="273">
        <v>100</v>
      </c>
      <c r="H460" s="273"/>
      <c r="I460" s="273"/>
      <c r="J460" s="273"/>
      <c r="K460" s="69"/>
      <c r="L460" s="675"/>
      <c r="M460" s="176"/>
      <c r="N460" s="176"/>
      <c r="O460" s="69"/>
      <c r="P460" s="69"/>
      <c r="Q460" s="183"/>
    </row>
    <row r="461" spans="1:17" s="160" customFormat="1" ht="24" customHeight="1">
      <c r="A461" s="258" t="s">
        <v>511</v>
      </c>
      <c r="B461" s="249" t="s">
        <v>229</v>
      </c>
      <c r="C461" s="241">
        <v>20000</v>
      </c>
      <c r="D461" s="204" t="s">
        <v>534</v>
      </c>
      <c r="E461" s="273"/>
      <c r="F461" s="273"/>
      <c r="G461" s="273"/>
      <c r="H461" s="268"/>
      <c r="I461" s="268"/>
      <c r="J461" s="367">
        <v>100</v>
      </c>
      <c r="K461" s="69"/>
      <c r="L461" s="176"/>
      <c r="M461" s="176"/>
      <c r="N461" s="676"/>
      <c r="O461" s="69"/>
      <c r="P461" s="69"/>
      <c r="Q461" s="183"/>
    </row>
    <row r="462" spans="1:17" s="160" customFormat="1" ht="24" customHeight="1">
      <c r="A462" s="258" t="s">
        <v>375</v>
      </c>
      <c r="B462" s="249" t="s">
        <v>229</v>
      </c>
      <c r="C462" s="241">
        <v>20000</v>
      </c>
      <c r="D462" s="204" t="s">
        <v>537</v>
      </c>
      <c r="E462" s="268"/>
      <c r="F462" s="268"/>
      <c r="G462" s="273"/>
      <c r="H462" s="273"/>
      <c r="I462" s="273"/>
      <c r="J462" s="273"/>
      <c r="K462" s="69"/>
      <c r="L462" s="675">
        <v>100</v>
      </c>
      <c r="M462" s="176"/>
      <c r="N462" s="176"/>
      <c r="O462" s="69"/>
      <c r="P462" s="69"/>
      <c r="Q462" s="183"/>
    </row>
    <row r="463" spans="1:17" s="160" customFormat="1" ht="24" customHeight="1">
      <c r="A463" s="258" t="s">
        <v>376</v>
      </c>
      <c r="B463" s="249" t="s">
        <v>229</v>
      </c>
      <c r="C463" s="241">
        <v>20000</v>
      </c>
      <c r="D463" s="204" t="s">
        <v>736</v>
      </c>
      <c r="E463" s="273"/>
      <c r="F463" s="273"/>
      <c r="G463" s="273"/>
      <c r="H463" s="268"/>
      <c r="I463" s="268"/>
      <c r="J463" s="268"/>
      <c r="K463" s="69"/>
      <c r="L463" s="176"/>
      <c r="M463" s="176"/>
      <c r="N463" s="675">
        <v>100</v>
      </c>
      <c r="O463" s="69"/>
      <c r="P463" s="69"/>
      <c r="Q463" s="183"/>
    </row>
    <row r="464" spans="1:17" s="160" customFormat="1" ht="23.4" customHeight="1">
      <c r="A464" s="515" t="s">
        <v>377</v>
      </c>
      <c r="B464" s="509"/>
      <c r="C464" s="551">
        <f>C465+C467+C469</f>
        <v>24800</v>
      </c>
      <c r="D464" s="367"/>
      <c r="E464" s="300"/>
      <c r="F464" s="367"/>
      <c r="G464" s="367"/>
      <c r="H464" s="367"/>
      <c r="I464" s="367"/>
      <c r="J464" s="367"/>
      <c r="K464" s="280"/>
      <c r="L464" s="278"/>
      <c r="M464" s="278"/>
      <c r="N464" s="278"/>
      <c r="O464" s="280"/>
      <c r="P464" s="280"/>
      <c r="Q464" s="677" t="s">
        <v>750</v>
      </c>
    </row>
    <row r="465" spans="1:17" s="160" customFormat="1" ht="23.4" customHeight="1">
      <c r="A465" s="69" t="s">
        <v>772</v>
      </c>
      <c r="B465" s="552" t="s">
        <v>230</v>
      </c>
      <c r="C465" s="488">
        <v>4800</v>
      </c>
      <c r="D465" s="555" t="s">
        <v>751</v>
      </c>
      <c r="E465" s="554"/>
      <c r="F465" s="368"/>
      <c r="G465" s="368"/>
      <c r="H465" s="368"/>
      <c r="I465" s="368"/>
      <c r="J465" s="368"/>
      <c r="K465" s="290"/>
      <c r="L465" s="289">
        <v>12</v>
      </c>
      <c r="M465" s="289"/>
      <c r="N465" s="289"/>
      <c r="O465" s="290"/>
      <c r="P465" s="290"/>
      <c r="Q465" s="290"/>
    </row>
    <row r="466" spans="1:17" s="160" customFormat="1" ht="23.4" customHeight="1">
      <c r="A466" s="69" t="s">
        <v>378</v>
      </c>
      <c r="B466" s="552"/>
      <c r="C466" s="488"/>
      <c r="D466" s="553"/>
      <c r="E466" s="554"/>
      <c r="F466" s="368"/>
      <c r="G466" s="368"/>
      <c r="H466" s="368"/>
      <c r="I466" s="368"/>
      <c r="J466" s="368"/>
      <c r="K466" s="290"/>
      <c r="L466" s="289"/>
      <c r="M466" s="289"/>
      <c r="N466" s="289"/>
      <c r="O466" s="290"/>
      <c r="P466" s="290"/>
      <c r="Q466" s="290"/>
    </row>
    <row r="467" spans="1:17" s="160" customFormat="1" ht="23.4" customHeight="1">
      <c r="A467" s="275" t="s">
        <v>379</v>
      </c>
      <c r="B467" s="552" t="s">
        <v>382</v>
      </c>
      <c r="C467" s="306">
        <v>10000</v>
      </c>
      <c r="D467" s="555" t="s">
        <v>751</v>
      </c>
      <c r="E467" s="554"/>
      <c r="F467" s="368"/>
      <c r="G467" s="368"/>
      <c r="H467" s="368"/>
      <c r="I467" s="368"/>
      <c r="J467" s="556"/>
      <c r="K467" s="290"/>
      <c r="L467" s="289">
        <v>1</v>
      </c>
      <c r="M467" s="289"/>
      <c r="N467" s="289"/>
      <c r="O467" s="290"/>
      <c r="P467" s="290"/>
      <c r="Q467" s="290"/>
    </row>
    <row r="468" spans="1:17" s="160" customFormat="1" ht="23.4" customHeight="1">
      <c r="A468" s="69" t="s">
        <v>380</v>
      </c>
      <c r="B468" s="552"/>
      <c r="C468" s="488"/>
      <c r="D468" s="553"/>
      <c r="E468" s="554"/>
      <c r="F468" s="368"/>
      <c r="G468" s="368"/>
      <c r="H468" s="368"/>
      <c r="I468" s="368"/>
      <c r="J468" s="368"/>
      <c r="K468" s="290"/>
      <c r="L468" s="289"/>
      <c r="M468" s="289"/>
      <c r="N468" s="289"/>
      <c r="O468" s="290"/>
      <c r="P468" s="290"/>
      <c r="Q468" s="290"/>
    </row>
    <row r="469" spans="1:17" s="160" customFormat="1" ht="23.4" customHeight="1" thickBot="1">
      <c r="A469" s="275" t="s">
        <v>381</v>
      </c>
      <c r="B469" s="552" t="s">
        <v>383</v>
      </c>
      <c r="C469" s="306">
        <v>10000</v>
      </c>
      <c r="D469" s="555" t="s">
        <v>751</v>
      </c>
      <c r="E469" s="554"/>
      <c r="F469" s="368"/>
      <c r="G469" s="368"/>
      <c r="H469" s="368"/>
      <c r="I469" s="368"/>
      <c r="J469" s="556"/>
      <c r="K469" s="290"/>
      <c r="L469" s="289">
        <v>1</v>
      </c>
      <c r="M469" s="289"/>
      <c r="N469" s="289"/>
      <c r="O469" s="290"/>
      <c r="P469" s="290"/>
      <c r="Q469" s="290"/>
    </row>
    <row r="470" spans="1:17" s="160" customFormat="1" ht="24.6" customHeight="1">
      <c r="A470" s="225" t="s">
        <v>384</v>
      </c>
      <c r="B470" s="674"/>
      <c r="C470" s="227">
        <f>C471</f>
        <v>40000</v>
      </c>
      <c r="D470" s="228"/>
      <c r="E470" s="228"/>
      <c r="F470" s="228"/>
      <c r="G470" s="228"/>
      <c r="H470" s="228"/>
      <c r="I470" s="228"/>
      <c r="J470" s="228"/>
      <c r="K470" s="228"/>
      <c r="L470" s="228"/>
      <c r="M470" s="228"/>
      <c r="N470" s="228"/>
      <c r="O470" s="228"/>
      <c r="P470" s="228"/>
      <c r="Q470" s="228"/>
    </row>
    <row r="471" spans="1:17" s="197" customFormat="1" ht="24" customHeight="1">
      <c r="A471" s="250" t="s">
        <v>385</v>
      </c>
      <c r="B471" s="520"/>
      <c r="C471" s="253">
        <f>C472</f>
        <v>40000</v>
      </c>
      <c r="D471" s="211"/>
      <c r="E471" s="211"/>
      <c r="F471" s="211"/>
      <c r="G471" s="211"/>
      <c r="H471" s="211"/>
      <c r="I471" s="211"/>
      <c r="J471" s="211"/>
      <c r="K471" s="211"/>
      <c r="L471" s="211"/>
      <c r="M471" s="211"/>
      <c r="N471" s="211"/>
      <c r="O471" s="211"/>
      <c r="P471" s="211"/>
      <c r="Q471" s="211" t="s">
        <v>530</v>
      </c>
    </row>
    <row r="472" spans="1:17" s="197" customFormat="1" ht="24" customHeight="1">
      <c r="A472" s="245" t="s">
        <v>386</v>
      </c>
      <c r="B472" s="521"/>
      <c r="C472" s="252">
        <f>C474+C475+C477+C478+C479</f>
        <v>40000</v>
      </c>
      <c r="D472" s="211"/>
      <c r="E472" s="211"/>
      <c r="F472" s="211"/>
      <c r="G472" s="211"/>
      <c r="H472" s="211"/>
      <c r="I472" s="211"/>
      <c r="J472" s="211"/>
      <c r="K472" s="211"/>
      <c r="L472" s="211"/>
      <c r="M472" s="211"/>
      <c r="N472" s="211"/>
      <c r="O472" s="211"/>
      <c r="P472" s="211"/>
      <c r="Q472" s="211"/>
    </row>
    <row r="473" spans="1:17" s="197" customFormat="1" ht="24" customHeight="1">
      <c r="A473" s="191" t="s">
        <v>387</v>
      </c>
      <c r="B473" s="178"/>
      <c r="C473" s="328"/>
      <c r="D473" s="375"/>
      <c r="E473" s="181"/>
      <c r="F473" s="376"/>
      <c r="G473" s="327"/>
      <c r="H473" s="327"/>
      <c r="I473" s="327"/>
      <c r="J473" s="377"/>
      <c r="K473" s="211"/>
      <c r="L473" s="211"/>
      <c r="M473" s="211"/>
      <c r="N473" s="211"/>
      <c r="O473" s="211"/>
      <c r="P473" s="211"/>
      <c r="Q473" s="211"/>
    </row>
    <row r="474" spans="1:17" s="160" customFormat="1" ht="37.799999999999997" customHeight="1">
      <c r="A474" s="343" t="s">
        <v>512</v>
      </c>
      <c r="B474" s="428" t="s">
        <v>273</v>
      </c>
      <c r="C474" s="344">
        <v>2000</v>
      </c>
      <c r="D474" s="201" t="s">
        <v>534</v>
      </c>
      <c r="E474" s="201"/>
      <c r="F474" s="201"/>
      <c r="G474" s="201">
        <v>10</v>
      </c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</row>
    <row r="475" spans="1:17" s="160" customFormat="1" ht="37.799999999999997" customHeight="1">
      <c r="A475" s="211" t="s">
        <v>388</v>
      </c>
      <c r="B475" s="249" t="s">
        <v>273</v>
      </c>
      <c r="C475" s="241">
        <v>2000</v>
      </c>
      <c r="D475" s="183" t="s">
        <v>534</v>
      </c>
      <c r="E475" s="183"/>
      <c r="F475" s="183"/>
      <c r="G475" s="183">
        <v>10</v>
      </c>
      <c r="H475" s="183"/>
      <c r="I475" s="183"/>
      <c r="J475" s="183"/>
      <c r="K475" s="183"/>
      <c r="L475" s="183"/>
      <c r="M475" s="183"/>
      <c r="N475" s="183"/>
      <c r="O475" s="183"/>
      <c r="P475" s="183"/>
      <c r="Q475" s="183"/>
    </row>
    <row r="476" spans="1:17" s="197" customFormat="1" ht="20.399999999999999" customHeight="1">
      <c r="A476" s="191" t="s">
        <v>389</v>
      </c>
      <c r="B476" s="178"/>
      <c r="C476" s="328"/>
      <c r="D476" s="375"/>
      <c r="E476" s="181"/>
      <c r="F476" s="376"/>
      <c r="G476" s="327"/>
      <c r="H476" s="327"/>
      <c r="I476" s="327"/>
      <c r="J476" s="377"/>
      <c r="K476" s="211"/>
      <c r="L476" s="211"/>
      <c r="M476" s="211"/>
      <c r="N476" s="211"/>
      <c r="O476" s="211"/>
      <c r="P476" s="211"/>
      <c r="Q476" s="211"/>
    </row>
    <row r="477" spans="1:17" s="160" customFormat="1" ht="37.799999999999997" customHeight="1">
      <c r="A477" s="211" t="s">
        <v>390</v>
      </c>
      <c r="B477" s="249" t="s">
        <v>273</v>
      </c>
      <c r="C477" s="241">
        <v>2000</v>
      </c>
      <c r="D477" s="183" t="s">
        <v>534</v>
      </c>
      <c r="E477" s="183"/>
      <c r="F477" s="183"/>
      <c r="G477" s="183"/>
      <c r="H477" s="183">
        <v>10</v>
      </c>
      <c r="I477" s="183"/>
      <c r="J477" s="183"/>
      <c r="K477" s="183"/>
      <c r="L477" s="183"/>
      <c r="M477" s="183"/>
      <c r="N477" s="183"/>
      <c r="O477" s="183"/>
      <c r="P477" s="183"/>
      <c r="Q477" s="183"/>
    </row>
    <row r="478" spans="1:17" s="160" customFormat="1" ht="37.799999999999997" customHeight="1">
      <c r="A478" s="211" t="s">
        <v>391</v>
      </c>
      <c r="B478" s="249" t="s">
        <v>273</v>
      </c>
      <c r="C478" s="241">
        <v>4000</v>
      </c>
      <c r="D478" s="183" t="s">
        <v>534</v>
      </c>
      <c r="E478" s="183"/>
      <c r="F478" s="183"/>
      <c r="G478" s="183"/>
      <c r="H478" s="183"/>
      <c r="I478" s="183">
        <v>10</v>
      </c>
      <c r="J478" s="183"/>
      <c r="K478" s="183"/>
      <c r="L478" s="183"/>
      <c r="M478" s="183"/>
      <c r="N478" s="183"/>
      <c r="O478" s="183"/>
      <c r="P478" s="183"/>
      <c r="Q478" s="183"/>
    </row>
    <row r="479" spans="1:17" s="160" customFormat="1" ht="37.799999999999997" customHeight="1" thickBot="1">
      <c r="A479" s="211" t="s">
        <v>392</v>
      </c>
      <c r="B479" s="249" t="s">
        <v>393</v>
      </c>
      <c r="C479" s="241">
        <v>30000</v>
      </c>
      <c r="D479" s="211" t="s">
        <v>534</v>
      </c>
      <c r="E479" s="211"/>
      <c r="F479" s="211"/>
      <c r="G479" s="211"/>
      <c r="H479" s="211"/>
      <c r="I479" s="211"/>
      <c r="J479" s="211"/>
      <c r="K479" s="211"/>
      <c r="L479" s="211">
        <v>1</v>
      </c>
      <c r="M479" s="211"/>
      <c r="N479" s="211"/>
      <c r="O479" s="211"/>
      <c r="P479" s="211"/>
      <c r="Q479" s="211"/>
    </row>
    <row r="480" spans="1:17" s="160" customFormat="1" ht="24.6" customHeight="1">
      <c r="A480" s="259" t="s">
        <v>394</v>
      </c>
      <c r="B480" s="674"/>
      <c r="C480" s="260">
        <f>C481</f>
        <v>146600</v>
      </c>
      <c r="D480" s="261"/>
      <c r="E480" s="262"/>
      <c r="F480" s="262"/>
      <c r="G480" s="261"/>
      <c r="H480" s="261"/>
      <c r="I480" s="261"/>
      <c r="J480" s="261"/>
      <c r="K480" s="261"/>
      <c r="L480" s="261"/>
      <c r="M480" s="261"/>
      <c r="N480" s="261"/>
      <c r="O480" s="261"/>
      <c r="P480" s="261"/>
      <c r="Q480" s="262"/>
    </row>
    <row r="481" spans="1:17" s="197" customFormat="1" ht="21" customHeight="1">
      <c r="A481" s="238" t="s">
        <v>202</v>
      </c>
      <c r="B481" s="679"/>
      <c r="C481" s="257">
        <f>C482</f>
        <v>146600</v>
      </c>
      <c r="D481" s="196"/>
      <c r="E481" s="196"/>
      <c r="F481" s="196"/>
      <c r="G481" s="196"/>
      <c r="H481" s="196"/>
      <c r="I481" s="196"/>
      <c r="J481" s="196"/>
      <c r="K481" s="196"/>
      <c r="L481" s="196"/>
      <c r="M481" s="196"/>
      <c r="N481" s="196"/>
      <c r="O481" s="196"/>
      <c r="P481" s="196"/>
      <c r="Q481" s="202"/>
    </row>
    <row r="482" spans="1:17" s="197" customFormat="1" ht="21" customHeight="1">
      <c r="A482" s="255" t="s">
        <v>175</v>
      </c>
      <c r="B482" s="678"/>
      <c r="C482" s="256">
        <f>C485+C486+C492+C493+C500</f>
        <v>146600</v>
      </c>
      <c r="D482" s="196"/>
      <c r="E482" s="196"/>
      <c r="F482" s="196"/>
      <c r="G482" s="196"/>
      <c r="H482" s="196"/>
      <c r="I482" s="196"/>
      <c r="J482" s="196"/>
      <c r="K482" s="196"/>
      <c r="L482" s="196"/>
      <c r="M482" s="196"/>
      <c r="N482" s="196"/>
      <c r="O482" s="196"/>
      <c r="P482" s="196"/>
      <c r="Q482" s="680" t="s">
        <v>600</v>
      </c>
    </row>
    <row r="483" spans="1:17" s="197" customFormat="1" ht="21" customHeight="1">
      <c r="A483" s="69" t="s">
        <v>223</v>
      </c>
      <c r="B483" s="189"/>
      <c r="C483" s="177"/>
      <c r="D483" s="196"/>
      <c r="E483" s="196"/>
      <c r="F483" s="196"/>
      <c r="G483" s="196"/>
      <c r="H483" s="196"/>
      <c r="I483" s="196"/>
      <c r="J483" s="196"/>
      <c r="K483" s="196"/>
      <c r="L483" s="196"/>
      <c r="M483" s="196"/>
      <c r="N483" s="196"/>
      <c r="O483" s="196"/>
      <c r="P483" s="196"/>
      <c r="Q483" s="196"/>
    </row>
    <row r="484" spans="1:17" s="197" customFormat="1" ht="38.4" customHeight="1">
      <c r="A484" s="69" t="s">
        <v>812</v>
      </c>
      <c r="B484" s="192"/>
      <c r="C484" s="179"/>
      <c r="D484" s="196"/>
      <c r="E484" s="196"/>
      <c r="F484" s="196"/>
      <c r="G484" s="196"/>
      <c r="H484" s="192"/>
      <c r="I484" s="174"/>
      <c r="J484" s="192"/>
      <c r="K484" s="196"/>
      <c r="L484" s="196"/>
      <c r="M484" s="196"/>
      <c r="N484" s="196"/>
      <c r="O484" s="196"/>
      <c r="P484" s="196"/>
      <c r="Q484" s="196"/>
    </row>
    <row r="485" spans="1:17" s="197" customFormat="1" ht="21" customHeight="1">
      <c r="A485" s="183" t="s">
        <v>396</v>
      </c>
      <c r="B485" s="532" t="s">
        <v>275</v>
      </c>
      <c r="C485" s="325">
        <v>12300</v>
      </c>
      <c r="D485" s="633" t="s">
        <v>538</v>
      </c>
      <c r="E485" s="522"/>
      <c r="F485" s="522"/>
      <c r="G485" s="522"/>
      <c r="H485" s="522">
        <v>60</v>
      </c>
      <c r="I485" s="522"/>
      <c r="J485" s="522"/>
      <c r="K485" s="522"/>
      <c r="L485" s="522"/>
      <c r="M485" s="522"/>
      <c r="N485" s="522"/>
      <c r="O485" s="522"/>
      <c r="P485" s="522"/>
      <c r="Q485" s="522"/>
    </row>
    <row r="486" spans="1:17" s="197" customFormat="1" ht="21" customHeight="1">
      <c r="A486" s="69" t="s">
        <v>397</v>
      </c>
      <c r="B486" s="363" t="s">
        <v>401</v>
      </c>
      <c r="C486" s="364">
        <v>61500</v>
      </c>
      <c r="D486" s="522"/>
      <c r="E486" s="522"/>
      <c r="F486" s="522"/>
      <c r="G486" s="522"/>
      <c r="H486" s="522"/>
      <c r="I486" s="522"/>
      <c r="J486" s="522"/>
      <c r="K486" s="522"/>
      <c r="L486" s="522"/>
      <c r="M486" s="522"/>
      <c r="N486" s="522"/>
      <c r="O486" s="522"/>
      <c r="P486" s="522"/>
      <c r="Q486" s="522"/>
    </row>
    <row r="487" spans="1:17" s="197" customFormat="1" ht="21" customHeight="1">
      <c r="A487" s="69"/>
      <c r="B487" s="363" t="s">
        <v>275</v>
      </c>
      <c r="C487" s="364">
        <v>12300</v>
      </c>
      <c r="D487" s="633" t="s">
        <v>532</v>
      </c>
      <c r="E487" s="522"/>
      <c r="F487" s="522"/>
      <c r="G487" s="522"/>
      <c r="H487" s="522">
        <v>60</v>
      </c>
      <c r="I487" s="522"/>
      <c r="J487" s="522"/>
      <c r="K487" s="522"/>
      <c r="L487" s="522"/>
      <c r="M487" s="522"/>
      <c r="N487" s="522"/>
      <c r="O487" s="522"/>
      <c r="P487" s="522"/>
      <c r="Q487" s="522"/>
    </row>
    <row r="488" spans="1:17" s="197" customFormat="1" ht="21" customHeight="1">
      <c r="A488" s="69"/>
      <c r="B488" s="363" t="s">
        <v>275</v>
      </c>
      <c r="C488" s="364">
        <v>12300</v>
      </c>
      <c r="D488" s="633" t="s">
        <v>539</v>
      </c>
      <c r="E488" s="522"/>
      <c r="F488" s="522"/>
      <c r="G488" s="522"/>
      <c r="H488" s="522">
        <v>60</v>
      </c>
      <c r="I488" s="522"/>
      <c r="J488" s="522"/>
      <c r="K488" s="522"/>
      <c r="L488" s="522"/>
      <c r="M488" s="522"/>
      <c r="N488" s="522"/>
      <c r="O488" s="522"/>
      <c r="P488" s="522"/>
      <c r="Q488" s="522"/>
    </row>
    <row r="489" spans="1:17" s="197" customFormat="1" ht="21" customHeight="1">
      <c r="A489" s="69"/>
      <c r="B489" s="363" t="s">
        <v>275</v>
      </c>
      <c r="C489" s="364">
        <v>12300</v>
      </c>
      <c r="D489" s="633" t="s">
        <v>537</v>
      </c>
      <c r="E489" s="522"/>
      <c r="F489" s="522"/>
      <c r="G489" s="522"/>
      <c r="H489" s="522">
        <v>60</v>
      </c>
      <c r="I489" s="522"/>
      <c r="J489" s="522"/>
      <c r="K489" s="522"/>
      <c r="L489" s="522"/>
      <c r="M489" s="522"/>
      <c r="N489" s="522"/>
      <c r="O489" s="522"/>
      <c r="P489" s="522"/>
      <c r="Q489" s="522"/>
    </row>
    <row r="490" spans="1:17" s="197" customFormat="1" ht="21" customHeight="1">
      <c r="A490" s="69"/>
      <c r="B490" s="363" t="s">
        <v>275</v>
      </c>
      <c r="C490" s="364">
        <v>12300</v>
      </c>
      <c r="D490" s="633" t="s">
        <v>541</v>
      </c>
      <c r="E490" s="522"/>
      <c r="F490" s="522"/>
      <c r="G490" s="522"/>
      <c r="H490" s="522">
        <v>60</v>
      </c>
      <c r="I490" s="522"/>
      <c r="J490" s="522"/>
      <c r="K490" s="522"/>
      <c r="L490" s="522"/>
      <c r="M490" s="522"/>
      <c r="N490" s="522"/>
      <c r="O490" s="522"/>
      <c r="P490" s="522"/>
      <c r="Q490" s="522"/>
    </row>
    <row r="491" spans="1:17" s="197" customFormat="1" ht="21" customHeight="1">
      <c r="A491" s="69"/>
      <c r="B491" s="363" t="s">
        <v>275</v>
      </c>
      <c r="C491" s="364">
        <v>12300</v>
      </c>
      <c r="D491" s="633" t="s">
        <v>542</v>
      </c>
      <c r="E491" s="522"/>
      <c r="F491" s="522"/>
      <c r="G491" s="522"/>
      <c r="H491" s="522">
        <v>60</v>
      </c>
      <c r="I491" s="522"/>
      <c r="J491" s="522"/>
      <c r="K491" s="522"/>
      <c r="L491" s="522"/>
      <c r="M491" s="522"/>
      <c r="N491" s="522"/>
      <c r="O491" s="522"/>
      <c r="P491" s="522"/>
      <c r="Q491" s="522"/>
    </row>
    <row r="492" spans="1:17" s="197" customFormat="1" ht="59.4" customHeight="1">
      <c r="A492" s="69" t="s">
        <v>398</v>
      </c>
      <c r="B492" s="214" t="s">
        <v>191</v>
      </c>
      <c r="C492" s="217">
        <v>11000</v>
      </c>
      <c r="D492" s="639" t="s">
        <v>538</v>
      </c>
      <c r="E492" s="524"/>
      <c r="F492" s="524"/>
      <c r="G492" s="524"/>
      <c r="H492" s="524"/>
      <c r="I492" s="524">
        <v>1</v>
      </c>
      <c r="J492" s="524"/>
      <c r="K492" s="524"/>
      <c r="L492" s="524"/>
      <c r="M492" s="531"/>
      <c r="N492" s="531"/>
      <c r="O492" s="381"/>
      <c r="P492" s="531"/>
      <c r="Q492" s="524"/>
    </row>
    <row r="493" spans="1:17" s="197" customFormat="1" ht="21" customHeight="1">
      <c r="A493" s="69" t="s">
        <v>399</v>
      </c>
      <c r="B493" s="192" t="s">
        <v>402</v>
      </c>
      <c r="C493" s="179">
        <v>59400</v>
      </c>
      <c r="D493" s="196"/>
      <c r="E493" s="196"/>
      <c r="F493" s="196"/>
      <c r="G493" s="196"/>
      <c r="H493" s="196"/>
      <c r="I493" s="196"/>
      <c r="J493" s="196"/>
      <c r="K493" s="196"/>
      <c r="L493" s="196"/>
      <c r="M493" s="196"/>
      <c r="N493" s="192"/>
      <c r="O493" s="174"/>
      <c r="P493" s="192"/>
      <c r="Q493" s="196"/>
    </row>
    <row r="494" spans="1:17" s="197" customFormat="1" ht="21" customHeight="1">
      <c r="A494" s="201"/>
      <c r="B494" s="557" t="s">
        <v>393</v>
      </c>
      <c r="C494" s="203">
        <v>9900</v>
      </c>
      <c r="D494" s="734" t="s">
        <v>532</v>
      </c>
      <c r="E494" s="389"/>
      <c r="F494" s="389"/>
      <c r="G494" s="389"/>
      <c r="H494" s="389"/>
      <c r="I494" s="389"/>
      <c r="J494" s="389"/>
      <c r="K494" s="389"/>
      <c r="L494" s="389">
        <v>1</v>
      </c>
      <c r="M494" s="937"/>
      <c r="N494" s="557"/>
      <c r="O494" s="427"/>
      <c r="P494" s="557"/>
      <c r="Q494" s="389"/>
    </row>
    <row r="495" spans="1:17" s="197" customFormat="1" ht="21" customHeight="1">
      <c r="A495" s="183"/>
      <c r="B495" s="198" t="s">
        <v>393</v>
      </c>
      <c r="C495" s="199">
        <v>9900</v>
      </c>
      <c r="D495" s="324" t="s">
        <v>539</v>
      </c>
      <c r="E495" s="349"/>
      <c r="F495" s="349"/>
      <c r="G495" s="349"/>
      <c r="H495" s="349"/>
      <c r="I495" s="349"/>
      <c r="J495" s="349"/>
      <c r="K495" s="349"/>
      <c r="L495" s="349">
        <v>1</v>
      </c>
      <c r="M495" s="267"/>
      <c r="N495" s="198"/>
      <c r="O495" s="182"/>
      <c r="P495" s="198"/>
      <c r="Q495" s="349"/>
    </row>
    <row r="496" spans="1:17" s="197" customFormat="1" ht="21" customHeight="1">
      <c r="A496" s="69"/>
      <c r="B496" s="192" t="s">
        <v>393</v>
      </c>
      <c r="C496" s="179">
        <v>9900</v>
      </c>
      <c r="D496" s="633" t="s">
        <v>537</v>
      </c>
      <c r="E496" s="196"/>
      <c r="F496" s="196"/>
      <c r="G496" s="196"/>
      <c r="H496" s="196"/>
      <c r="I496" s="196"/>
      <c r="J496" s="196"/>
      <c r="K496" s="196"/>
      <c r="L496" s="196">
        <v>1</v>
      </c>
      <c r="M496" s="360"/>
      <c r="N496" s="192"/>
      <c r="O496" s="174"/>
      <c r="P496" s="192"/>
      <c r="Q496" s="196"/>
    </row>
    <row r="497" spans="1:17" s="197" customFormat="1" ht="21" customHeight="1">
      <c r="A497" s="69"/>
      <c r="B497" s="192" t="s">
        <v>393</v>
      </c>
      <c r="C497" s="179">
        <v>9900</v>
      </c>
      <c r="D497" s="633" t="s">
        <v>541</v>
      </c>
      <c r="E497" s="196"/>
      <c r="F497" s="196"/>
      <c r="G497" s="196"/>
      <c r="H497" s="196"/>
      <c r="I497" s="196"/>
      <c r="J497" s="196"/>
      <c r="K497" s="196"/>
      <c r="L497" s="196">
        <v>1</v>
      </c>
      <c r="M497" s="360"/>
      <c r="N497" s="192"/>
      <c r="O497" s="174"/>
      <c r="P497" s="192"/>
      <c r="Q497" s="196"/>
    </row>
    <row r="498" spans="1:17" s="197" customFormat="1" ht="21" customHeight="1">
      <c r="A498" s="69"/>
      <c r="B498" s="192" t="s">
        <v>393</v>
      </c>
      <c r="C498" s="179">
        <v>9900</v>
      </c>
      <c r="D498" s="633" t="s">
        <v>542</v>
      </c>
      <c r="E498" s="196"/>
      <c r="F498" s="196"/>
      <c r="G498" s="196"/>
      <c r="H498" s="196"/>
      <c r="I498" s="196"/>
      <c r="J498" s="196"/>
      <c r="K498" s="196"/>
      <c r="L498" s="196">
        <v>1</v>
      </c>
      <c r="M498" s="360"/>
      <c r="N498" s="192"/>
      <c r="O498" s="174"/>
      <c r="P498" s="192"/>
      <c r="Q498" s="196"/>
    </row>
    <row r="499" spans="1:17" s="197" customFormat="1" ht="21" customHeight="1">
      <c r="A499" s="69"/>
      <c r="B499" s="192" t="s">
        <v>393</v>
      </c>
      <c r="C499" s="179">
        <v>9900</v>
      </c>
      <c r="D499" s="633" t="s">
        <v>538</v>
      </c>
      <c r="E499" s="196"/>
      <c r="F499" s="196"/>
      <c r="G499" s="196"/>
      <c r="H499" s="196"/>
      <c r="I499" s="196"/>
      <c r="J499" s="196"/>
      <c r="K499" s="196"/>
      <c r="L499" s="196">
        <v>1</v>
      </c>
      <c r="M499" s="360"/>
      <c r="N499" s="192"/>
      <c r="O499" s="174"/>
      <c r="P499" s="192"/>
      <c r="Q499" s="196"/>
    </row>
    <row r="500" spans="1:17" s="197" customFormat="1" ht="21" customHeight="1" thickBot="1">
      <c r="A500" s="69" t="s">
        <v>400</v>
      </c>
      <c r="B500" s="192" t="s">
        <v>87</v>
      </c>
      <c r="C500" s="179">
        <v>2400</v>
      </c>
      <c r="D500" s="365" t="s">
        <v>531</v>
      </c>
      <c r="E500" s="196"/>
      <c r="F500" s="196"/>
      <c r="G500" s="196"/>
      <c r="H500" s="196">
        <v>1</v>
      </c>
      <c r="I500" s="196">
        <v>1</v>
      </c>
      <c r="J500" s="196"/>
      <c r="K500" s="196"/>
      <c r="L500" s="196">
        <v>1</v>
      </c>
      <c r="M500" s="360"/>
      <c r="N500" s="360"/>
      <c r="O500" s="360"/>
      <c r="P500" s="360"/>
      <c r="Q500" s="196"/>
    </row>
    <row r="501" spans="1:17" s="160" customFormat="1" ht="25.2" customHeight="1">
      <c r="A501" s="225" t="s">
        <v>186</v>
      </c>
      <c r="B501" s="674"/>
      <c r="C501" s="227">
        <f>C502</f>
        <v>3000</v>
      </c>
      <c r="D501" s="228"/>
      <c r="E501" s="228"/>
      <c r="F501" s="228"/>
      <c r="G501" s="228"/>
      <c r="H501" s="228"/>
      <c r="I501" s="228"/>
      <c r="J501" s="228"/>
      <c r="K501" s="228"/>
      <c r="L501" s="228"/>
      <c r="M501" s="228"/>
      <c r="N501" s="228"/>
      <c r="O501" s="228"/>
      <c r="P501" s="228"/>
      <c r="Q501" s="228"/>
    </row>
    <row r="502" spans="1:17" s="197" customFormat="1" ht="24" customHeight="1">
      <c r="A502" s="250" t="s">
        <v>403</v>
      </c>
      <c r="B502" s="520"/>
      <c r="C502" s="253">
        <f>C503</f>
        <v>3000</v>
      </c>
      <c r="D502" s="211"/>
      <c r="E502" s="211"/>
      <c r="F502" s="211"/>
      <c r="G502" s="211"/>
      <c r="H502" s="211"/>
      <c r="I502" s="211"/>
      <c r="J502" s="211"/>
      <c r="K502" s="211"/>
      <c r="L502" s="211"/>
      <c r="M502" s="211"/>
      <c r="N502" s="211"/>
      <c r="O502" s="211"/>
      <c r="P502" s="211"/>
      <c r="Q502" s="211"/>
    </row>
    <row r="503" spans="1:17" s="197" customFormat="1" ht="24" customHeight="1">
      <c r="A503" s="245" t="s">
        <v>404</v>
      </c>
      <c r="B503" s="521"/>
      <c r="C503" s="252">
        <f>C504</f>
        <v>3000</v>
      </c>
      <c r="D503" s="211"/>
      <c r="E503" s="211"/>
      <c r="F503" s="211"/>
      <c r="G503" s="211"/>
      <c r="H503" s="211"/>
      <c r="I503" s="211"/>
      <c r="J503" s="211"/>
      <c r="K503" s="211"/>
      <c r="L503" s="211"/>
      <c r="M503" s="211"/>
      <c r="N503" s="211"/>
      <c r="O503" s="211"/>
      <c r="P503" s="211"/>
      <c r="Q503" s="594" t="s">
        <v>545</v>
      </c>
    </row>
    <row r="504" spans="1:17" s="160" customFormat="1" ht="24" customHeight="1">
      <c r="A504" s="343" t="s">
        <v>405</v>
      </c>
      <c r="B504" s="428" t="s">
        <v>325</v>
      </c>
      <c r="C504" s="344">
        <v>3000</v>
      </c>
      <c r="D504" s="343" t="s">
        <v>531</v>
      </c>
      <c r="E504" s="201"/>
      <c r="F504" s="201"/>
      <c r="G504" s="343"/>
      <c r="H504" s="343"/>
      <c r="I504" s="343"/>
      <c r="J504" s="343"/>
      <c r="K504" s="343"/>
      <c r="L504" s="431">
        <v>1</v>
      </c>
      <c r="M504" s="431"/>
      <c r="N504" s="343"/>
      <c r="O504" s="343"/>
      <c r="P504" s="343"/>
      <c r="Q504" s="201"/>
    </row>
    <row r="505" spans="1:17" s="160" customFormat="1" ht="22.8" customHeight="1">
      <c r="A505" s="346" t="s">
        <v>187</v>
      </c>
      <c r="B505" s="673"/>
      <c r="C505" s="347">
        <f>C506+C555+C732</f>
        <v>1268600</v>
      </c>
      <c r="D505" s="348"/>
      <c r="E505" s="348"/>
      <c r="F505" s="348"/>
      <c r="G505" s="348"/>
      <c r="H505" s="348"/>
      <c r="I505" s="348"/>
      <c r="J505" s="348"/>
      <c r="K505" s="348"/>
      <c r="L505" s="348"/>
      <c r="M505" s="348"/>
      <c r="N505" s="348"/>
      <c r="O505" s="348"/>
      <c r="P505" s="348"/>
      <c r="Q505" s="348"/>
    </row>
    <row r="506" spans="1:17" s="197" customFormat="1" ht="22.2" customHeight="1">
      <c r="A506" s="254" t="s">
        <v>406</v>
      </c>
      <c r="B506" s="520"/>
      <c r="C506" s="253">
        <f>C507</f>
        <v>117000</v>
      </c>
      <c r="D506" s="211"/>
      <c r="E506" s="211"/>
      <c r="F506" s="211"/>
      <c r="G506" s="211"/>
      <c r="H506" s="211"/>
      <c r="I506" s="211"/>
      <c r="J506" s="211"/>
      <c r="K506" s="211"/>
      <c r="L506" s="211"/>
      <c r="M506" s="211"/>
      <c r="N506" s="211"/>
      <c r="O506" s="211"/>
      <c r="P506" s="211"/>
      <c r="Q506" s="211"/>
    </row>
    <row r="507" spans="1:17" s="197" customFormat="1" ht="21" customHeight="1">
      <c r="A507" s="245" t="s">
        <v>513</v>
      </c>
      <c r="B507" s="521"/>
      <c r="C507" s="252">
        <f>C509+C512+C515+C520+C521+C522+C524+C525+C526+C528+C540+C544+C547+C552+C553+C554</f>
        <v>117000</v>
      </c>
      <c r="D507" s="211"/>
      <c r="E507" s="211"/>
      <c r="F507" s="211"/>
      <c r="G507" s="211"/>
      <c r="H507" s="211"/>
      <c r="I507" s="211"/>
      <c r="J507" s="211"/>
      <c r="K507" s="211"/>
      <c r="L507" s="211"/>
      <c r="M507" s="211"/>
      <c r="N507" s="211"/>
      <c r="O507" s="211"/>
      <c r="P507" s="211"/>
      <c r="Q507" s="211"/>
    </row>
    <row r="508" spans="1:17" s="197" customFormat="1" ht="19.2" customHeight="1">
      <c r="A508" s="69" t="s">
        <v>407</v>
      </c>
      <c r="B508" s="175"/>
      <c r="C508" s="66"/>
      <c r="D508" s="204"/>
      <c r="E508" s="176"/>
      <c r="F508" s="176"/>
      <c r="G508" s="176"/>
      <c r="H508" s="176"/>
      <c r="I508" s="176"/>
      <c r="J508" s="176"/>
      <c r="K508" s="211"/>
      <c r="L508" s="211"/>
      <c r="M508" s="211"/>
      <c r="N508" s="211"/>
      <c r="O508" s="211"/>
      <c r="P508" s="211"/>
      <c r="Q508" s="211" t="s">
        <v>552</v>
      </c>
    </row>
    <row r="509" spans="1:17" s="197" customFormat="1" ht="39" customHeight="1">
      <c r="A509" s="69" t="s">
        <v>408</v>
      </c>
      <c r="B509" s="175" t="s">
        <v>292</v>
      </c>
      <c r="C509" s="173">
        <v>6000</v>
      </c>
      <c r="D509" s="204"/>
      <c r="E509" s="176"/>
      <c r="F509" s="176"/>
      <c r="G509" s="176"/>
      <c r="H509" s="176"/>
      <c r="I509" s="176"/>
      <c r="J509" s="176"/>
      <c r="K509" s="211"/>
      <c r="L509" s="211"/>
      <c r="M509" s="358"/>
      <c r="N509" s="358"/>
      <c r="O509" s="211"/>
      <c r="P509" s="211"/>
      <c r="Q509" s="211"/>
    </row>
    <row r="510" spans="1:17" s="197" customFormat="1" ht="20.399999999999999" customHeight="1">
      <c r="A510" s="69"/>
      <c r="B510" s="175" t="s">
        <v>393</v>
      </c>
      <c r="C510" s="173">
        <v>3000</v>
      </c>
      <c r="D510" s="204" t="s">
        <v>541</v>
      </c>
      <c r="E510" s="176"/>
      <c r="F510" s="176"/>
      <c r="G510" s="176">
        <v>1</v>
      </c>
      <c r="H510" s="176"/>
      <c r="I510" s="176"/>
      <c r="J510" s="176"/>
      <c r="K510" s="211"/>
      <c r="L510" s="211"/>
      <c r="M510" s="358"/>
      <c r="N510" s="358"/>
      <c r="O510" s="211"/>
      <c r="P510" s="211"/>
      <c r="Q510" s="211"/>
    </row>
    <row r="511" spans="1:17" s="197" customFormat="1" ht="20.399999999999999" customHeight="1">
      <c r="A511" s="69"/>
      <c r="B511" s="175" t="s">
        <v>393</v>
      </c>
      <c r="C511" s="173">
        <v>3000</v>
      </c>
      <c r="D511" s="204" t="s">
        <v>542</v>
      </c>
      <c r="E511" s="176"/>
      <c r="F511" s="176"/>
      <c r="G511" s="176">
        <v>1</v>
      </c>
      <c r="H511" s="176"/>
      <c r="I511" s="176"/>
      <c r="J511" s="176"/>
      <c r="K511" s="211"/>
      <c r="L511" s="211"/>
      <c r="M511" s="358"/>
      <c r="N511" s="358"/>
      <c r="O511" s="211"/>
      <c r="P511" s="211"/>
      <c r="Q511" s="211"/>
    </row>
    <row r="512" spans="1:17" s="197" customFormat="1" ht="39" customHeight="1">
      <c r="A512" s="69" t="s">
        <v>409</v>
      </c>
      <c r="B512" s="175" t="s">
        <v>292</v>
      </c>
      <c r="C512" s="173">
        <v>6000</v>
      </c>
      <c r="D512" s="204"/>
      <c r="E512" s="176"/>
      <c r="F512" s="176"/>
      <c r="G512" s="176"/>
      <c r="H512" s="176"/>
      <c r="I512" s="176"/>
      <c r="J512" s="176"/>
      <c r="K512" s="211"/>
      <c r="L512" s="211"/>
      <c r="M512" s="358"/>
      <c r="N512" s="358"/>
      <c r="O512" s="211"/>
      <c r="P512" s="211"/>
      <c r="Q512" s="211"/>
    </row>
    <row r="513" spans="1:17" s="160" customFormat="1" ht="21.6" customHeight="1">
      <c r="A513" s="69"/>
      <c r="B513" s="175" t="s">
        <v>393</v>
      </c>
      <c r="C513" s="173">
        <v>3000</v>
      </c>
      <c r="D513" s="204" t="s">
        <v>541</v>
      </c>
      <c r="E513" s="176"/>
      <c r="F513" s="176"/>
      <c r="G513" s="176">
        <v>1</v>
      </c>
      <c r="H513" s="176"/>
      <c r="I513" s="176"/>
      <c r="J513" s="176"/>
      <c r="K513" s="211"/>
      <c r="L513" s="211"/>
      <c r="M513" s="358"/>
      <c r="N513" s="358"/>
      <c r="O513" s="211"/>
      <c r="P513" s="211"/>
      <c r="Q513" s="211"/>
    </row>
    <row r="514" spans="1:17" s="160" customFormat="1" ht="21.6" customHeight="1">
      <c r="A514" s="69"/>
      <c r="B514" s="175" t="s">
        <v>393</v>
      </c>
      <c r="C514" s="173">
        <v>3000</v>
      </c>
      <c r="D514" s="204" t="s">
        <v>542</v>
      </c>
      <c r="E514" s="176"/>
      <c r="F514" s="176"/>
      <c r="G514" s="176">
        <v>1</v>
      </c>
      <c r="H514" s="176"/>
      <c r="I514" s="176"/>
      <c r="J514" s="176"/>
      <c r="K514" s="211"/>
      <c r="L514" s="211"/>
      <c r="M514" s="358"/>
      <c r="N514" s="358"/>
      <c r="O514" s="211"/>
      <c r="P514" s="211"/>
      <c r="Q514" s="211"/>
    </row>
    <row r="515" spans="1:17" s="197" customFormat="1" ht="21.6" customHeight="1">
      <c r="A515" s="69" t="s">
        <v>410</v>
      </c>
      <c r="B515" s="175" t="s">
        <v>292</v>
      </c>
      <c r="C515" s="173">
        <v>15000</v>
      </c>
      <c r="D515" s="204"/>
      <c r="E515" s="176"/>
      <c r="F515" s="176"/>
      <c r="G515" s="176"/>
      <c r="H515" s="176"/>
      <c r="I515" s="176"/>
      <c r="J515" s="176"/>
      <c r="K515" s="211"/>
      <c r="L515" s="211"/>
      <c r="M515" s="358"/>
      <c r="N515" s="358"/>
      <c r="O515" s="211"/>
      <c r="P515" s="211"/>
      <c r="Q515" s="211"/>
    </row>
    <row r="516" spans="1:17" s="160" customFormat="1" ht="21.6" customHeight="1">
      <c r="A516" s="183"/>
      <c r="B516" s="319" t="s">
        <v>393</v>
      </c>
      <c r="C516" s="320">
        <v>10000</v>
      </c>
      <c r="D516" s="229" t="s">
        <v>541</v>
      </c>
      <c r="E516" s="186"/>
      <c r="F516" s="186"/>
      <c r="G516" s="186"/>
      <c r="H516" s="186"/>
      <c r="I516" s="186"/>
      <c r="J516" s="186"/>
      <c r="K516" s="211"/>
      <c r="L516" s="211">
        <v>1</v>
      </c>
      <c r="M516" s="358"/>
      <c r="N516" s="358"/>
      <c r="O516" s="211"/>
      <c r="P516" s="211"/>
      <c r="Q516" s="211"/>
    </row>
    <row r="517" spans="1:17" s="160" customFormat="1" ht="21.6" customHeight="1">
      <c r="A517" s="201"/>
      <c r="B517" s="219" t="s">
        <v>393</v>
      </c>
      <c r="C517" s="208">
        <v>5000</v>
      </c>
      <c r="D517" s="220" t="s">
        <v>542</v>
      </c>
      <c r="E517" s="221"/>
      <c r="F517" s="221"/>
      <c r="G517" s="221"/>
      <c r="H517" s="221"/>
      <c r="I517" s="221"/>
      <c r="J517" s="221"/>
      <c r="K517" s="343"/>
      <c r="L517" s="343">
        <v>1</v>
      </c>
      <c r="M517" s="431"/>
      <c r="N517" s="431"/>
      <c r="O517" s="343"/>
      <c r="P517" s="343"/>
      <c r="Q517" s="343"/>
    </row>
    <row r="518" spans="1:17" s="160" customFormat="1" ht="21" customHeight="1">
      <c r="A518" s="211" t="s">
        <v>210</v>
      </c>
      <c r="B518" s="319"/>
      <c r="C518" s="241"/>
      <c r="D518" s="183"/>
      <c r="E518" s="183"/>
      <c r="F518" s="183"/>
      <c r="G518" s="183"/>
      <c r="H518" s="183"/>
      <c r="I518" s="183"/>
      <c r="J518" s="183"/>
      <c r="K518" s="183"/>
      <c r="L518" s="183"/>
      <c r="M518" s="183"/>
      <c r="N518" s="183"/>
      <c r="O518" s="183"/>
      <c r="P518" s="183"/>
      <c r="Q518" s="211" t="s">
        <v>552</v>
      </c>
    </row>
    <row r="519" spans="1:17" s="160" customFormat="1" ht="37.799999999999997" customHeight="1">
      <c r="A519" s="211" t="s">
        <v>411</v>
      </c>
      <c r="B519" s="319"/>
      <c r="C519" s="241"/>
      <c r="D519" s="183"/>
      <c r="E519" s="183"/>
      <c r="F519" s="183"/>
      <c r="G519" s="183"/>
      <c r="H519" s="183"/>
      <c r="I519" s="183"/>
      <c r="J519" s="183"/>
      <c r="K519" s="183"/>
      <c r="L519" s="183"/>
      <c r="M519" s="183"/>
      <c r="N519" s="183"/>
      <c r="O519" s="183"/>
      <c r="P519" s="183"/>
      <c r="Q519" s="183"/>
    </row>
    <row r="520" spans="1:17" s="160" customFormat="1" ht="55.8" customHeight="1">
      <c r="A520" s="69" t="s">
        <v>412</v>
      </c>
      <c r="B520" s="175" t="s">
        <v>393</v>
      </c>
      <c r="C520" s="217">
        <v>3000</v>
      </c>
      <c r="D520" s="639" t="s">
        <v>532</v>
      </c>
      <c r="E520" s="275"/>
      <c r="F520" s="381"/>
      <c r="G520" s="381">
        <v>1</v>
      </c>
      <c r="H520" s="381"/>
      <c r="I520" s="275"/>
      <c r="J520" s="275"/>
      <c r="K520" s="183"/>
      <c r="L520" s="183"/>
      <c r="M520" s="183"/>
      <c r="N520" s="183"/>
      <c r="O520" s="183"/>
      <c r="P520" s="183"/>
      <c r="Q520" s="183"/>
    </row>
    <row r="521" spans="1:17" s="160" customFormat="1" ht="36.6" customHeight="1">
      <c r="A521" s="69" t="s">
        <v>413</v>
      </c>
      <c r="B521" s="175" t="s">
        <v>393</v>
      </c>
      <c r="C521" s="217">
        <v>3000</v>
      </c>
      <c r="D521" s="639" t="s">
        <v>532</v>
      </c>
      <c r="E521" s="275"/>
      <c r="F521" s="381"/>
      <c r="G521" s="381">
        <v>1</v>
      </c>
      <c r="H521" s="381"/>
      <c r="I521" s="275"/>
      <c r="J521" s="275"/>
      <c r="K521" s="183"/>
      <c r="L521" s="183"/>
      <c r="M521" s="183"/>
      <c r="N521" s="183"/>
      <c r="O521" s="183"/>
      <c r="P521" s="183"/>
      <c r="Q521" s="183"/>
    </row>
    <row r="522" spans="1:17" s="160" customFormat="1" ht="36" customHeight="1">
      <c r="A522" s="69" t="s">
        <v>414</v>
      </c>
      <c r="B522" s="175" t="s">
        <v>393</v>
      </c>
      <c r="C522" s="217">
        <v>7000</v>
      </c>
      <c r="D522" s="639" t="s">
        <v>532</v>
      </c>
      <c r="E522" s="275"/>
      <c r="F522" s="381"/>
      <c r="G522" s="275"/>
      <c r="H522" s="275"/>
      <c r="I522" s="275"/>
      <c r="J522" s="275"/>
      <c r="K522" s="183"/>
      <c r="L522" s="183">
        <v>1</v>
      </c>
      <c r="M522" s="183"/>
      <c r="N522" s="183"/>
      <c r="O522" s="183"/>
      <c r="P522" s="183"/>
      <c r="Q522" s="183"/>
    </row>
    <row r="523" spans="1:17" s="160" customFormat="1" ht="19.2" customHeight="1">
      <c r="A523" s="332" t="s">
        <v>211</v>
      </c>
      <c r="B523" s="175"/>
      <c r="C523" s="268"/>
      <c r="D523" s="273"/>
      <c r="E523" s="273"/>
      <c r="F523" s="273"/>
      <c r="G523" s="273"/>
      <c r="H523" s="273"/>
      <c r="I523" s="273"/>
      <c r="J523" s="273"/>
      <c r="K523" s="183"/>
      <c r="L523" s="183"/>
      <c r="M523" s="183"/>
      <c r="N523" s="183"/>
      <c r="O523" s="183"/>
      <c r="P523" s="183"/>
      <c r="Q523" s="183"/>
    </row>
    <row r="524" spans="1:17" s="160" customFormat="1" ht="37.799999999999997" customHeight="1">
      <c r="A524" s="69" t="s">
        <v>415</v>
      </c>
      <c r="B524" s="516" t="s">
        <v>393</v>
      </c>
      <c r="C524" s="517">
        <v>2000</v>
      </c>
      <c r="D524" s="518" t="s">
        <v>534</v>
      </c>
      <c r="E524" s="275"/>
      <c r="F524" s="275"/>
      <c r="G524" s="381">
        <v>1</v>
      </c>
      <c r="H524" s="381"/>
      <c r="I524" s="381"/>
      <c r="J524" s="381"/>
      <c r="K524" s="183"/>
      <c r="L524" s="183"/>
      <c r="M524" s="183"/>
      <c r="N524" s="183"/>
      <c r="O524" s="183"/>
      <c r="P524" s="183"/>
      <c r="Q524" s="183"/>
    </row>
    <row r="525" spans="1:17" s="160" customFormat="1" ht="22.8" customHeight="1">
      <c r="A525" s="275" t="s">
        <v>809</v>
      </c>
      <c r="B525" s="516" t="s">
        <v>393</v>
      </c>
      <c r="C525" s="517">
        <v>2000</v>
      </c>
      <c r="D525" s="518" t="s">
        <v>534</v>
      </c>
      <c r="E525" s="381"/>
      <c r="F525" s="381"/>
      <c r="G525" s="381">
        <v>1</v>
      </c>
      <c r="H525" s="381"/>
      <c r="I525" s="381"/>
      <c r="J525" s="381"/>
      <c r="K525" s="183"/>
      <c r="L525" s="183"/>
      <c r="M525" s="183"/>
      <c r="N525" s="183"/>
      <c r="O525" s="183"/>
      <c r="P525" s="183"/>
      <c r="Q525" s="183"/>
    </row>
    <row r="526" spans="1:17" s="160" customFormat="1" ht="19.2" customHeight="1">
      <c r="A526" s="69" t="s">
        <v>417</v>
      </c>
      <c r="B526" s="174" t="s">
        <v>393</v>
      </c>
      <c r="C526" s="328">
        <v>5000</v>
      </c>
      <c r="D526" s="518" t="s">
        <v>534</v>
      </c>
      <c r="E526" s="273"/>
      <c r="F526" s="273"/>
      <c r="G526" s="273"/>
      <c r="H526" s="273"/>
      <c r="I526" s="273"/>
      <c r="J526" s="273"/>
      <c r="K526" s="183"/>
      <c r="L526" s="183">
        <v>1</v>
      </c>
      <c r="M526" s="183"/>
      <c r="N526" s="183"/>
      <c r="O526" s="183"/>
      <c r="P526" s="183"/>
      <c r="Q526" s="183"/>
    </row>
    <row r="527" spans="1:17" s="160" customFormat="1" ht="19.2" customHeight="1">
      <c r="A527" s="69" t="s">
        <v>212</v>
      </c>
      <c r="B527" s="175"/>
      <c r="C527" s="268"/>
      <c r="D527" s="273"/>
      <c r="E527" s="273"/>
      <c r="F527" s="273"/>
      <c r="G527" s="273"/>
      <c r="H527" s="273"/>
      <c r="I527" s="273"/>
      <c r="J527" s="273"/>
      <c r="K527" s="183"/>
      <c r="L527" s="183"/>
      <c r="M527" s="183"/>
      <c r="N527" s="183"/>
      <c r="O527" s="183"/>
      <c r="P527" s="183"/>
      <c r="Q527" s="183"/>
    </row>
    <row r="528" spans="1:17" s="160" customFormat="1" ht="19.2" customHeight="1">
      <c r="A528" s="69" t="s">
        <v>418</v>
      </c>
      <c r="B528" s="175" t="s">
        <v>420</v>
      </c>
      <c r="C528" s="328">
        <v>11000</v>
      </c>
      <c r="D528" s="279"/>
      <c r="E528" s="268"/>
      <c r="F528" s="268"/>
      <c r="G528" s="273"/>
      <c r="H528" s="273"/>
      <c r="I528" s="273"/>
      <c r="J528" s="273"/>
      <c r="K528" s="183"/>
      <c r="L528" s="183"/>
      <c r="M528" s="183"/>
      <c r="N528" s="183"/>
      <c r="O528" s="183"/>
      <c r="P528" s="183"/>
      <c r="Q528" s="183"/>
    </row>
    <row r="529" spans="1:17" s="160" customFormat="1" ht="19.8" customHeight="1">
      <c r="A529" s="69"/>
      <c r="B529" s="175" t="s">
        <v>556</v>
      </c>
      <c r="C529" s="328">
        <v>1000</v>
      </c>
      <c r="D529" s="365" t="s">
        <v>532</v>
      </c>
      <c r="E529" s="268"/>
      <c r="F529" s="268"/>
      <c r="G529" s="273">
        <v>5</v>
      </c>
      <c r="H529" s="273"/>
      <c r="I529" s="273"/>
      <c r="J529" s="273"/>
      <c r="K529" s="183"/>
      <c r="L529" s="183"/>
      <c r="M529" s="183"/>
      <c r="N529" s="183"/>
      <c r="O529" s="183"/>
      <c r="P529" s="183"/>
      <c r="Q529" s="183"/>
    </row>
    <row r="530" spans="1:17" s="160" customFormat="1" ht="19.8" customHeight="1">
      <c r="A530" s="69"/>
      <c r="B530" s="175" t="s">
        <v>556</v>
      </c>
      <c r="C530" s="328">
        <v>1000</v>
      </c>
      <c r="D530" s="365" t="s">
        <v>533</v>
      </c>
      <c r="E530" s="268"/>
      <c r="F530" s="268"/>
      <c r="G530" s="273">
        <v>5</v>
      </c>
      <c r="H530" s="273"/>
      <c r="I530" s="273"/>
      <c r="J530" s="273"/>
      <c r="K530" s="183"/>
      <c r="L530" s="183"/>
      <c r="M530" s="183"/>
      <c r="N530" s="183"/>
      <c r="O530" s="183"/>
      <c r="P530" s="183"/>
      <c r="Q530" s="183"/>
    </row>
    <row r="531" spans="1:17" s="160" customFormat="1" ht="19.8" customHeight="1">
      <c r="A531" s="69"/>
      <c r="B531" s="175" t="s">
        <v>556</v>
      </c>
      <c r="C531" s="328">
        <v>1000</v>
      </c>
      <c r="D531" s="365" t="s">
        <v>534</v>
      </c>
      <c r="E531" s="268"/>
      <c r="F531" s="268"/>
      <c r="G531" s="273">
        <v>5</v>
      </c>
      <c r="H531" s="273"/>
      <c r="I531" s="273"/>
      <c r="J531" s="273"/>
      <c r="K531" s="183"/>
      <c r="L531" s="183"/>
      <c r="M531" s="183"/>
      <c r="N531" s="183"/>
      <c r="O531" s="183"/>
      <c r="P531" s="183"/>
      <c r="Q531" s="183"/>
    </row>
    <row r="532" spans="1:17" s="160" customFormat="1" ht="19.8" customHeight="1">
      <c r="A532" s="69"/>
      <c r="B532" s="175" t="s">
        <v>557</v>
      </c>
      <c r="C532" s="328">
        <v>1000</v>
      </c>
      <c r="D532" s="365" t="s">
        <v>535</v>
      </c>
      <c r="E532" s="268"/>
      <c r="F532" s="268"/>
      <c r="G532" s="273">
        <v>5</v>
      </c>
      <c r="H532" s="273"/>
      <c r="I532" s="273"/>
      <c r="J532" s="273"/>
      <c r="K532" s="183"/>
      <c r="L532" s="183"/>
      <c r="M532" s="183"/>
      <c r="N532" s="183"/>
      <c r="O532" s="183"/>
      <c r="P532" s="183"/>
      <c r="Q532" s="183"/>
    </row>
    <row r="533" spans="1:17" s="160" customFormat="1" ht="19.8" customHeight="1">
      <c r="A533" s="69"/>
      <c r="B533" s="175" t="s">
        <v>556</v>
      </c>
      <c r="C533" s="328">
        <v>1000</v>
      </c>
      <c r="D533" s="365" t="s">
        <v>536</v>
      </c>
      <c r="E533" s="268"/>
      <c r="F533" s="268"/>
      <c r="G533" s="273">
        <v>5</v>
      </c>
      <c r="H533" s="273"/>
      <c r="I533" s="273"/>
      <c r="J533" s="273"/>
      <c r="K533" s="183"/>
      <c r="L533" s="183"/>
      <c r="M533" s="183"/>
      <c r="N533" s="183"/>
      <c r="O533" s="183"/>
      <c r="P533" s="183"/>
      <c r="Q533" s="183"/>
    </row>
    <row r="534" spans="1:17" s="160" customFormat="1" ht="19.8" customHeight="1">
      <c r="A534" s="69"/>
      <c r="B534" s="175" t="s">
        <v>556</v>
      </c>
      <c r="C534" s="328">
        <v>1000</v>
      </c>
      <c r="D534" s="365" t="s">
        <v>537</v>
      </c>
      <c r="E534" s="268"/>
      <c r="F534" s="268"/>
      <c r="G534" s="273">
        <v>5</v>
      </c>
      <c r="H534" s="273"/>
      <c r="I534" s="273"/>
      <c r="J534" s="273"/>
      <c r="K534" s="183"/>
      <c r="L534" s="183"/>
      <c r="M534" s="183"/>
      <c r="N534" s="183"/>
      <c r="O534" s="183"/>
      <c r="P534" s="183"/>
      <c r="Q534" s="183"/>
    </row>
    <row r="535" spans="1:17" s="160" customFormat="1" ht="19.8" customHeight="1">
      <c r="A535" s="69"/>
      <c r="B535" s="175" t="s">
        <v>557</v>
      </c>
      <c r="C535" s="328">
        <v>1000</v>
      </c>
      <c r="D535" s="365" t="s">
        <v>538</v>
      </c>
      <c r="E535" s="268"/>
      <c r="F535" s="268"/>
      <c r="G535" s="273">
        <v>5</v>
      </c>
      <c r="H535" s="273"/>
      <c r="I535" s="273"/>
      <c r="J535" s="273"/>
      <c r="K535" s="183"/>
      <c r="L535" s="183"/>
      <c r="M535" s="183"/>
      <c r="N535" s="183"/>
      <c r="O535" s="183"/>
      <c r="P535" s="183"/>
      <c r="Q535" s="183"/>
    </row>
    <row r="536" spans="1:17" s="160" customFormat="1" ht="19.8" customHeight="1">
      <c r="A536" s="69"/>
      <c r="B536" s="175" t="s">
        <v>556</v>
      </c>
      <c r="C536" s="328">
        <v>1000</v>
      </c>
      <c r="D536" s="365" t="s">
        <v>539</v>
      </c>
      <c r="E536" s="268"/>
      <c r="F536" s="268"/>
      <c r="G536" s="273">
        <v>5</v>
      </c>
      <c r="H536" s="273"/>
      <c r="I536" s="273"/>
      <c r="J536" s="273"/>
      <c r="K536" s="183"/>
      <c r="L536" s="183"/>
      <c r="M536" s="183"/>
      <c r="N536" s="183"/>
      <c r="O536" s="183"/>
      <c r="P536" s="183"/>
      <c r="Q536" s="183"/>
    </row>
    <row r="537" spans="1:17" s="160" customFormat="1" ht="19.8" customHeight="1">
      <c r="A537" s="69"/>
      <c r="B537" s="175" t="s">
        <v>556</v>
      </c>
      <c r="C537" s="328">
        <v>1000</v>
      </c>
      <c r="D537" s="365" t="s">
        <v>540</v>
      </c>
      <c r="E537" s="268"/>
      <c r="F537" s="268"/>
      <c r="G537" s="273">
        <v>5</v>
      </c>
      <c r="H537" s="273"/>
      <c r="I537" s="273"/>
      <c r="J537" s="273"/>
      <c r="K537" s="183"/>
      <c r="L537" s="183"/>
      <c r="M537" s="183"/>
      <c r="N537" s="183"/>
      <c r="O537" s="183"/>
      <c r="P537" s="183"/>
      <c r="Q537" s="183"/>
    </row>
    <row r="538" spans="1:17" s="160" customFormat="1" ht="19.8" customHeight="1">
      <c r="A538" s="69"/>
      <c r="B538" s="175" t="s">
        <v>556</v>
      </c>
      <c r="C538" s="328">
        <v>1000</v>
      </c>
      <c r="D538" s="365" t="s">
        <v>541</v>
      </c>
      <c r="E538" s="268"/>
      <c r="F538" s="268"/>
      <c r="G538" s="273">
        <v>5</v>
      </c>
      <c r="H538" s="273"/>
      <c r="I538" s="273"/>
      <c r="J538" s="273"/>
      <c r="K538" s="183"/>
      <c r="L538" s="183"/>
      <c r="M538" s="183"/>
      <c r="N538" s="183"/>
      <c r="O538" s="183"/>
      <c r="P538" s="183"/>
      <c r="Q538" s="183"/>
    </row>
    <row r="539" spans="1:17" s="160" customFormat="1" ht="19.8" customHeight="1">
      <c r="A539" s="201"/>
      <c r="B539" s="219" t="s">
        <v>556</v>
      </c>
      <c r="C539" s="371">
        <v>1000</v>
      </c>
      <c r="D539" s="871" t="s">
        <v>542</v>
      </c>
      <c r="E539" s="777"/>
      <c r="F539" s="777"/>
      <c r="G539" s="784">
        <v>5</v>
      </c>
      <c r="H539" s="784"/>
      <c r="I539" s="784"/>
      <c r="J539" s="784"/>
      <c r="K539" s="201"/>
      <c r="L539" s="201"/>
      <c r="M539" s="201"/>
      <c r="N539" s="201"/>
      <c r="O539" s="201"/>
      <c r="P539" s="201"/>
      <c r="Q539" s="201"/>
    </row>
    <row r="540" spans="1:17" s="160" customFormat="1" ht="36" customHeight="1">
      <c r="A540" s="183" t="s">
        <v>419</v>
      </c>
      <c r="B540" s="319" t="s">
        <v>309</v>
      </c>
      <c r="C540" s="764">
        <v>8000</v>
      </c>
      <c r="D540" s="765" t="s">
        <v>531</v>
      </c>
      <c r="E540" s="686"/>
      <c r="F540" s="686"/>
      <c r="G540" s="602">
        <v>20</v>
      </c>
      <c r="H540" s="602"/>
      <c r="I540" s="602"/>
      <c r="J540" s="602"/>
      <c r="K540" s="183"/>
      <c r="L540" s="183"/>
      <c r="M540" s="183"/>
      <c r="N540" s="183"/>
      <c r="O540" s="183"/>
      <c r="P540" s="183"/>
      <c r="Q540" s="183"/>
    </row>
    <row r="541" spans="1:17" s="160" customFormat="1" ht="21" customHeight="1">
      <c r="A541" s="211" t="s">
        <v>213</v>
      </c>
      <c r="B541" s="319"/>
      <c r="C541" s="241"/>
      <c r="D541" s="183"/>
      <c r="E541" s="183"/>
      <c r="F541" s="183"/>
      <c r="G541" s="183"/>
      <c r="H541" s="183"/>
      <c r="I541" s="183"/>
      <c r="J541" s="183"/>
      <c r="K541" s="183"/>
      <c r="L541" s="186"/>
      <c r="M541" s="186"/>
      <c r="N541" s="186"/>
      <c r="O541" s="186"/>
      <c r="P541" s="183"/>
      <c r="Q541" s="211" t="s">
        <v>552</v>
      </c>
    </row>
    <row r="542" spans="1:17" s="160" customFormat="1" ht="20.399999999999999" customHeight="1">
      <c r="A542" s="211" t="s">
        <v>215</v>
      </c>
      <c r="B542" s="319"/>
      <c r="C542" s="241"/>
      <c r="D542" s="183"/>
      <c r="E542" s="183"/>
      <c r="F542" s="183"/>
      <c r="G542" s="183"/>
      <c r="H542" s="183"/>
      <c r="I542" s="183"/>
      <c r="J542" s="183"/>
      <c r="K542" s="183"/>
      <c r="L542" s="186"/>
      <c r="M542" s="186"/>
      <c r="N542" s="186"/>
      <c r="O542" s="186"/>
      <c r="P542" s="183"/>
      <c r="Q542" s="183"/>
    </row>
    <row r="543" spans="1:17" s="160" customFormat="1" ht="19.8" customHeight="1">
      <c r="A543" s="211" t="s">
        <v>421</v>
      </c>
      <c r="B543" s="319"/>
      <c r="C543" s="241"/>
      <c r="D543" s="183"/>
      <c r="E543" s="183"/>
      <c r="F543" s="183"/>
      <c r="G543" s="183"/>
      <c r="H543" s="183"/>
      <c r="I543" s="183"/>
      <c r="J543" s="183"/>
      <c r="K543" s="183"/>
      <c r="L543" s="186"/>
      <c r="M543" s="186"/>
      <c r="N543" s="186"/>
      <c r="O543" s="186"/>
      <c r="P543" s="183"/>
      <c r="Q543" s="183"/>
    </row>
    <row r="544" spans="1:17" s="160" customFormat="1" ht="39.6" customHeight="1">
      <c r="A544" s="383" t="s">
        <v>799</v>
      </c>
      <c r="B544" s="175" t="s">
        <v>292</v>
      </c>
      <c r="C544" s="514">
        <v>12000</v>
      </c>
      <c r="D544" s="204"/>
      <c r="E544" s="381"/>
      <c r="F544" s="381"/>
      <c r="G544" s="381"/>
      <c r="H544" s="381"/>
      <c r="I544" s="381"/>
      <c r="J544" s="381"/>
      <c r="K544" s="183"/>
      <c r="L544" s="186"/>
      <c r="M544" s="186"/>
      <c r="N544" s="186"/>
      <c r="O544" s="186"/>
      <c r="P544" s="183"/>
      <c r="Q544" s="183"/>
    </row>
    <row r="545" spans="1:20" s="160" customFormat="1" ht="21" customHeight="1">
      <c r="A545" s="601"/>
      <c r="B545" s="175" t="s">
        <v>393</v>
      </c>
      <c r="C545" s="605">
        <v>6000</v>
      </c>
      <c r="D545" s="603" t="s">
        <v>532</v>
      </c>
      <c r="E545" s="602"/>
      <c r="F545" s="602"/>
      <c r="G545" s="602">
        <v>1</v>
      </c>
      <c r="H545" s="602"/>
      <c r="I545" s="602"/>
      <c r="J545" s="602"/>
      <c r="K545" s="183"/>
      <c r="L545" s="186"/>
      <c r="M545" s="186"/>
      <c r="N545" s="186"/>
      <c r="O545" s="186"/>
      <c r="P545" s="183"/>
      <c r="Q545" s="183"/>
    </row>
    <row r="546" spans="1:20" s="160" customFormat="1" ht="21" customHeight="1">
      <c r="A546" s="601"/>
      <c r="B546" s="319" t="s">
        <v>393</v>
      </c>
      <c r="C546" s="606">
        <v>6000</v>
      </c>
      <c r="D546" s="514" t="s">
        <v>533</v>
      </c>
      <c r="E546" s="602"/>
      <c r="F546" s="602"/>
      <c r="G546" s="602">
        <v>1</v>
      </c>
      <c r="H546" s="602"/>
      <c r="I546" s="602"/>
      <c r="J546" s="602"/>
      <c r="K546" s="183"/>
      <c r="L546" s="186"/>
      <c r="M546" s="186"/>
      <c r="N546" s="186"/>
      <c r="O546" s="186"/>
      <c r="P546" s="183"/>
      <c r="Q546" s="183"/>
      <c r="T546" s="604"/>
    </row>
    <row r="547" spans="1:20" s="160" customFormat="1" ht="19.8" customHeight="1">
      <c r="A547" s="211" t="s">
        <v>422</v>
      </c>
      <c r="B547" s="319" t="s">
        <v>292</v>
      </c>
      <c r="C547" s="241">
        <v>11000</v>
      </c>
      <c r="D547" s="183"/>
      <c r="E547" s="183"/>
      <c r="F547" s="183"/>
      <c r="G547" s="183"/>
      <c r="H547" s="183"/>
      <c r="I547" s="183"/>
      <c r="J547" s="183"/>
      <c r="K547" s="183"/>
      <c r="L547" s="186"/>
      <c r="M547" s="186"/>
      <c r="N547" s="186"/>
      <c r="O547" s="186"/>
      <c r="P547" s="183"/>
      <c r="Q547" s="183"/>
    </row>
    <row r="548" spans="1:20" s="160" customFormat="1" ht="20.399999999999999" customHeight="1">
      <c r="A548" s="211"/>
      <c r="B548" s="319" t="s">
        <v>393</v>
      </c>
      <c r="C548" s="605">
        <v>5500</v>
      </c>
      <c r="D548" s="603" t="s">
        <v>532</v>
      </c>
      <c r="E548" s="183"/>
      <c r="F548" s="183"/>
      <c r="G548" s="186">
        <v>1</v>
      </c>
      <c r="H548" s="183"/>
      <c r="I548" s="183"/>
      <c r="J548" s="183"/>
      <c r="K548" s="183"/>
      <c r="L548" s="186"/>
      <c r="M548" s="186"/>
      <c r="N548" s="186"/>
      <c r="O548" s="186"/>
      <c r="P548" s="183"/>
      <c r="Q548" s="183"/>
    </row>
    <row r="549" spans="1:20" s="160" customFormat="1" ht="20.399999999999999" customHeight="1">
      <c r="A549" s="211"/>
      <c r="B549" s="319" t="s">
        <v>393</v>
      </c>
      <c r="C549" s="606">
        <v>5500</v>
      </c>
      <c r="D549" s="603" t="s">
        <v>533</v>
      </c>
      <c r="E549" s="183"/>
      <c r="F549" s="183"/>
      <c r="G549" s="186">
        <v>1</v>
      </c>
      <c r="H549" s="183"/>
      <c r="I549" s="183"/>
      <c r="J549" s="183"/>
      <c r="K549" s="183"/>
      <c r="L549" s="186"/>
      <c r="M549" s="186"/>
      <c r="N549" s="186"/>
      <c r="O549" s="186"/>
      <c r="P549" s="183"/>
      <c r="Q549" s="183"/>
    </row>
    <row r="550" spans="1:20" s="160" customFormat="1" ht="21" customHeight="1">
      <c r="A550" s="211" t="s">
        <v>214</v>
      </c>
      <c r="B550" s="319"/>
      <c r="C550" s="241"/>
      <c r="D550" s="183"/>
      <c r="E550" s="183"/>
      <c r="F550" s="183"/>
      <c r="G550" s="183"/>
      <c r="H550" s="183"/>
      <c r="I550" s="183"/>
      <c r="J550" s="183"/>
      <c r="K550" s="183"/>
      <c r="L550" s="183"/>
      <c r="M550" s="183"/>
      <c r="N550" s="183"/>
      <c r="O550" s="183"/>
      <c r="P550" s="183"/>
      <c r="Q550" s="211" t="s">
        <v>552</v>
      </c>
    </row>
    <row r="551" spans="1:20" s="160" customFormat="1" ht="20.399999999999999" customHeight="1">
      <c r="A551" s="211" t="s">
        <v>423</v>
      </c>
      <c r="B551" s="319"/>
      <c r="C551" s="241"/>
      <c r="D551" s="183"/>
      <c r="E551" s="183"/>
      <c r="F551" s="183"/>
      <c r="G551" s="183"/>
      <c r="H551" s="183"/>
      <c r="I551" s="183"/>
      <c r="J551" s="183"/>
      <c r="K551" s="183"/>
      <c r="L551" s="183"/>
      <c r="M551" s="183"/>
      <c r="N551" s="183"/>
      <c r="O551" s="183"/>
      <c r="P551" s="183"/>
      <c r="Q551" s="183"/>
    </row>
    <row r="552" spans="1:20" s="160" customFormat="1" ht="39" customHeight="1">
      <c r="A552" s="69" t="s">
        <v>424</v>
      </c>
      <c r="B552" s="175" t="s">
        <v>393</v>
      </c>
      <c r="C552" s="517">
        <v>3000</v>
      </c>
      <c r="D552" s="519" t="s">
        <v>540</v>
      </c>
      <c r="E552" s="381"/>
      <c r="F552" s="381"/>
      <c r="G552" s="381">
        <v>1</v>
      </c>
      <c r="H552" s="381"/>
      <c r="I552" s="381"/>
      <c r="J552" s="381"/>
      <c r="K552" s="183"/>
      <c r="L552" s="183"/>
      <c r="M552" s="183"/>
      <c r="N552" s="183"/>
      <c r="O552" s="183"/>
      <c r="P552" s="183"/>
      <c r="Q552" s="183"/>
    </row>
    <row r="553" spans="1:20" s="160" customFormat="1" ht="38.4" customHeight="1">
      <c r="A553" s="69" t="s">
        <v>813</v>
      </c>
      <c r="B553" s="175" t="s">
        <v>393</v>
      </c>
      <c r="C553" s="517">
        <v>3000</v>
      </c>
      <c r="D553" s="519" t="s">
        <v>540</v>
      </c>
      <c r="E553" s="381"/>
      <c r="F553" s="381"/>
      <c r="G553" s="381">
        <v>1</v>
      </c>
      <c r="H553" s="381"/>
      <c r="I553" s="381"/>
      <c r="J553" s="381"/>
      <c r="K553" s="183"/>
      <c r="L553" s="183"/>
      <c r="M553" s="183"/>
      <c r="N553" s="183"/>
      <c r="O553" s="183"/>
      <c r="P553" s="183"/>
      <c r="Q553" s="183"/>
    </row>
    <row r="554" spans="1:20" s="160" customFormat="1" ht="19.8" customHeight="1">
      <c r="A554" s="211" t="s">
        <v>426</v>
      </c>
      <c r="B554" s="319" t="s">
        <v>393</v>
      </c>
      <c r="C554" s="241">
        <v>20000</v>
      </c>
      <c r="D554" s="519" t="s">
        <v>540</v>
      </c>
      <c r="E554" s="183"/>
      <c r="F554" s="183"/>
      <c r="G554" s="183"/>
      <c r="H554" s="183"/>
      <c r="I554" s="186"/>
      <c r="J554" s="183"/>
      <c r="K554" s="186"/>
      <c r="L554" s="186">
        <v>1</v>
      </c>
      <c r="M554" s="186"/>
      <c r="N554" s="186"/>
      <c r="O554" s="186"/>
      <c r="P554" s="183"/>
      <c r="Q554" s="183"/>
    </row>
    <row r="555" spans="1:20" s="197" customFormat="1" ht="22.8" customHeight="1">
      <c r="A555" s="250" t="s">
        <v>427</v>
      </c>
      <c r="B555" s="520"/>
      <c r="C555" s="253">
        <f>C556</f>
        <v>984100</v>
      </c>
      <c r="D555" s="211"/>
      <c r="E555" s="211"/>
      <c r="F555" s="211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</row>
    <row r="556" spans="1:20" s="197" customFormat="1" ht="21" customHeight="1">
      <c r="A556" s="245" t="s">
        <v>188</v>
      </c>
      <c r="B556" s="521"/>
      <c r="C556" s="252">
        <f>C558+C570+C583+C596+C598+C612+C613+C614+C626+C628+C629+C630+C631+C632+C646+C648+C680+C682+C685+C686+C699+C700+C702+C703+C704+C718</f>
        <v>984100</v>
      </c>
      <c r="D556" s="211"/>
      <c r="E556" s="211"/>
      <c r="F556" s="211"/>
      <c r="G556" s="211"/>
      <c r="H556" s="211"/>
      <c r="I556" s="211"/>
      <c r="J556" s="211"/>
      <c r="K556" s="211"/>
      <c r="L556" s="211"/>
      <c r="M556" s="211"/>
      <c r="N556" s="211"/>
      <c r="O556" s="211"/>
      <c r="P556" s="211"/>
      <c r="Q556" s="625"/>
    </row>
    <row r="557" spans="1:20" s="197" customFormat="1" ht="20.399999999999999" customHeight="1">
      <c r="A557" s="183" t="s">
        <v>445</v>
      </c>
      <c r="B557" s="198"/>
      <c r="C557" s="199"/>
      <c r="D557" s="212"/>
      <c r="E557" s="212"/>
      <c r="F557" s="212"/>
      <c r="G557" s="212"/>
      <c r="H557" s="212"/>
      <c r="I557" s="212"/>
      <c r="J557" s="212"/>
      <c r="K557" s="211"/>
      <c r="L557" s="211"/>
      <c r="M557" s="211"/>
      <c r="N557" s="211"/>
      <c r="O557" s="211"/>
      <c r="P557" s="211"/>
      <c r="Q557" s="211"/>
    </row>
    <row r="558" spans="1:20" s="197" customFormat="1" ht="20.399999999999999" customHeight="1">
      <c r="A558" s="69" t="s">
        <v>429</v>
      </c>
      <c r="B558" s="175" t="s">
        <v>440</v>
      </c>
      <c r="C558" s="179">
        <v>41800</v>
      </c>
      <c r="D558" s="529"/>
      <c r="E558" s="529"/>
      <c r="F558" s="529"/>
      <c r="G558" s="529"/>
      <c r="H558" s="529"/>
      <c r="I558" s="529"/>
      <c r="J558" s="529"/>
      <c r="K558" s="298"/>
      <c r="L558" s="298"/>
      <c r="M558" s="298"/>
      <c r="N558" s="298"/>
      <c r="O558" s="298"/>
      <c r="P558" s="298"/>
      <c r="Q558" s="625" t="s">
        <v>543</v>
      </c>
    </row>
    <row r="559" spans="1:20" s="197" customFormat="1" ht="19.8" customHeight="1">
      <c r="A559" s="183"/>
      <c r="B559" s="192" t="s">
        <v>470</v>
      </c>
      <c r="C559" s="179">
        <v>3800</v>
      </c>
      <c r="D559" s="196" t="s">
        <v>532</v>
      </c>
      <c r="E559" s="293"/>
      <c r="F559" s="293"/>
      <c r="G559" s="293"/>
      <c r="H559" s="293"/>
      <c r="I559" s="293"/>
      <c r="J559" s="293"/>
      <c r="K559" s="298"/>
      <c r="L559" s="298"/>
      <c r="M559" s="298">
        <v>1</v>
      </c>
      <c r="N559" s="298"/>
      <c r="O559" s="298"/>
      <c r="P559" s="298"/>
      <c r="Q559" s="361"/>
    </row>
    <row r="560" spans="1:20" s="197" customFormat="1" ht="19.8" customHeight="1">
      <c r="A560" s="183"/>
      <c r="B560" s="192" t="s">
        <v>470</v>
      </c>
      <c r="C560" s="179">
        <v>3800</v>
      </c>
      <c r="D560" s="196" t="s">
        <v>533</v>
      </c>
      <c r="E560" s="293"/>
      <c r="F560" s="293"/>
      <c r="G560" s="293"/>
      <c r="H560" s="293"/>
      <c r="I560" s="293"/>
      <c r="J560" s="293"/>
      <c r="K560" s="298"/>
      <c r="L560" s="298"/>
      <c r="M560" s="298">
        <v>1</v>
      </c>
      <c r="N560" s="298"/>
      <c r="O560" s="298"/>
      <c r="P560" s="298"/>
      <c r="Q560" s="361"/>
    </row>
    <row r="561" spans="1:17" s="197" customFormat="1" ht="19.8" customHeight="1">
      <c r="A561" s="183"/>
      <c r="B561" s="192" t="s">
        <v>470</v>
      </c>
      <c r="C561" s="179">
        <v>3800</v>
      </c>
      <c r="D561" s="196" t="s">
        <v>534</v>
      </c>
      <c r="E561" s="293"/>
      <c r="F561" s="293"/>
      <c r="G561" s="293"/>
      <c r="H561" s="293"/>
      <c r="I561" s="293"/>
      <c r="J561" s="293"/>
      <c r="K561" s="298"/>
      <c r="L561" s="298"/>
      <c r="M561" s="298">
        <v>1</v>
      </c>
      <c r="N561" s="298"/>
      <c r="O561" s="298"/>
      <c r="P561" s="298"/>
      <c r="Q561" s="361"/>
    </row>
    <row r="562" spans="1:17" s="197" customFormat="1" ht="19.8" customHeight="1">
      <c r="A562" s="201"/>
      <c r="B562" s="557" t="s">
        <v>470</v>
      </c>
      <c r="C562" s="203">
        <v>3800</v>
      </c>
      <c r="D562" s="389" t="s">
        <v>535</v>
      </c>
      <c r="E562" s="558"/>
      <c r="F562" s="558"/>
      <c r="G562" s="558"/>
      <c r="H562" s="558"/>
      <c r="I562" s="558"/>
      <c r="J562" s="558"/>
      <c r="K562" s="607"/>
      <c r="L562" s="607"/>
      <c r="M562" s="607">
        <v>1</v>
      </c>
      <c r="N562" s="607"/>
      <c r="O562" s="607"/>
      <c r="P562" s="607"/>
      <c r="Q562" s="608"/>
    </row>
    <row r="563" spans="1:17" s="197" customFormat="1" ht="19.8" customHeight="1">
      <c r="A563" s="183"/>
      <c r="B563" s="198" t="s">
        <v>470</v>
      </c>
      <c r="C563" s="199">
        <v>3800</v>
      </c>
      <c r="D563" s="349" t="s">
        <v>536</v>
      </c>
      <c r="E563" s="293"/>
      <c r="F563" s="293"/>
      <c r="G563" s="293"/>
      <c r="H563" s="293"/>
      <c r="I563" s="293"/>
      <c r="J563" s="293"/>
      <c r="K563" s="298"/>
      <c r="L563" s="298"/>
      <c r="M563" s="298">
        <v>1</v>
      </c>
      <c r="N563" s="298"/>
      <c r="O563" s="298"/>
      <c r="P563" s="298"/>
      <c r="Q563" s="361"/>
    </row>
    <row r="564" spans="1:17" s="197" customFormat="1" ht="19.8" customHeight="1">
      <c r="A564" s="183"/>
      <c r="B564" s="192" t="s">
        <v>470</v>
      </c>
      <c r="C564" s="179">
        <v>3800</v>
      </c>
      <c r="D564" s="196" t="s">
        <v>537</v>
      </c>
      <c r="E564" s="293"/>
      <c r="F564" s="293"/>
      <c r="G564" s="293"/>
      <c r="H564" s="293"/>
      <c r="I564" s="293"/>
      <c r="J564" s="293"/>
      <c r="K564" s="298"/>
      <c r="L564" s="298"/>
      <c r="M564" s="298">
        <v>1</v>
      </c>
      <c r="N564" s="298"/>
      <c r="O564" s="298"/>
      <c r="P564" s="298"/>
      <c r="Q564" s="361"/>
    </row>
    <row r="565" spans="1:17" s="197" customFormat="1" ht="19.8" customHeight="1">
      <c r="A565" s="183"/>
      <c r="B565" s="192" t="s">
        <v>470</v>
      </c>
      <c r="C565" s="179">
        <v>3800</v>
      </c>
      <c r="D565" s="196" t="s">
        <v>538</v>
      </c>
      <c r="E565" s="293"/>
      <c r="F565" s="293"/>
      <c r="G565" s="293"/>
      <c r="H565" s="293"/>
      <c r="I565" s="293"/>
      <c r="J565" s="293"/>
      <c r="K565" s="298"/>
      <c r="L565" s="298"/>
      <c r="M565" s="298">
        <v>1</v>
      </c>
      <c r="N565" s="298"/>
      <c r="O565" s="298"/>
      <c r="P565" s="298"/>
      <c r="Q565" s="361"/>
    </row>
    <row r="566" spans="1:17" s="197" customFormat="1" ht="19.8" customHeight="1">
      <c r="A566" s="183"/>
      <c r="B566" s="192" t="s">
        <v>470</v>
      </c>
      <c r="C566" s="179">
        <v>3800</v>
      </c>
      <c r="D566" s="196" t="s">
        <v>539</v>
      </c>
      <c r="E566" s="293"/>
      <c r="F566" s="293"/>
      <c r="G566" s="293"/>
      <c r="H566" s="293"/>
      <c r="I566" s="293"/>
      <c r="J566" s="293"/>
      <c r="K566" s="298"/>
      <c r="L566" s="298"/>
      <c r="M566" s="298">
        <v>1</v>
      </c>
      <c r="N566" s="298"/>
      <c r="O566" s="298"/>
      <c r="P566" s="298"/>
      <c r="Q566" s="361"/>
    </row>
    <row r="567" spans="1:17" s="197" customFormat="1" ht="19.8" customHeight="1">
      <c r="A567" s="183"/>
      <c r="B567" s="192" t="s">
        <v>470</v>
      </c>
      <c r="C567" s="179">
        <v>3800</v>
      </c>
      <c r="D567" s="196" t="s">
        <v>540</v>
      </c>
      <c r="E567" s="293"/>
      <c r="F567" s="293"/>
      <c r="G567" s="293"/>
      <c r="H567" s="293"/>
      <c r="I567" s="293"/>
      <c r="J567" s="293"/>
      <c r="K567" s="298"/>
      <c r="L567" s="298"/>
      <c r="M567" s="298">
        <v>1</v>
      </c>
      <c r="N567" s="298"/>
      <c r="O567" s="298"/>
      <c r="P567" s="298"/>
      <c r="Q567" s="361"/>
    </row>
    <row r="568" spans="1:17" s="197" customFormat="1" ht="19.8" customHeight="1">
      <c r="A568" s="183"/>
      <c r="B568" s="192" t="s">
        <v>470</v>
      </c>
      <c r="C568" s="179">
        <v>3800</v>
      </c>
      <c r="D568" s="196" t="s">
        <v>541</v>
      </c>
      <c r="E568" s="293"/>
      <c r="F568" s="293"/>
      <c r="G568" s="293"/>
      <c r="H568" s="293"/>
      <c r="I568" s="293"/>
      <c r="J568" s="293"/>
      <c r="K568" s="298"/>
      <c r="L568" s="298"/>
      <c r="M568" s="298">
        <v>1</v>
      </c>
      <c r="N568" s="298"/>
      <c r="O568" s="298"/>
      <c r="P568" s="298"/>
      <c r="Q568" s="361"/>
    </row>
    <row r="569" spans="1:17" s="197" customFormat="1" ht="19.8" customHeight="1">
      <c r="A569" s="183"/>
      <c r="B569" s="192" t="s">
        <v>470</v>
      </c>
      <c r="C569" s="179">
        <v>3800</v>
      </c>
      <c r="D569" s="196" t="s">
        <v>542</v>
      </c>
      <c r="E569" s="293"/>
      <c r="F569" s="293"/>
      <c r="G569" s="293"/>
      <c r="H569" s="293"/>
      <c r="I569" s="293"/>
      <c r="J569" s="293"/>
      <c r="K569" s="298"/>
      <c r="L569" s="298"/>
      <c r="M569" s="298">
        <v>1</v>
      </c>
      <c r="N569" s="298"/>
      <c r="O569" s="298"/>
      <c r="P569" s="298"/>
      <c r="Q569" s="361"/>
    </row>
    <row r="570" spans="1:17" s="197" customFormat="1" ht="19.8" customHeight="1">
      <c r="A570" s="183" t="s">
        <v>430</v>
      </c>
      <c r="B570" s="198" t="s">
        <v>231</v>
      </c>
      <c r="C570" s="199">
        <v>125400</v>
      </c>
      <c r="D570" s="293"/>
      <c r="E570" s="293"/>
      <c r="F570" s="293"/>
      <c r="G570" s="293"/>
      <c r="H570" s="293"/>
      <c r="I570" s="293"/>
      <c r="J570" s="293"/>
      <c r="K570" s="298"/>
      <c r="L570" s="298"/>
      <c r="M570" s="298"/>
      <c r="N570" s="298"/>
      <c r="O570" s="298"/>
      <c r="P570" s="298"/>
      <c r="Q570" s="625" t="s">
        <v>543</v>
      </c>
    </row>
    <row r="571" spans="1:17" s="197" customFormat="1" ht="20.399999999999999" customHeight="1">
      <c r="A571" s="183"/>
      <c r="B571" s="192" t="s">
        <v>558</v>
      </c>
      <c r="C571" s="179">
        <v>11400</v>
      </c>
      <c r="D571" s="196" t="s">
        <v>532</v>
      </c>
      <c r="E571" s="293"/>
      <c r="F571" s="293"/>
      <c r="G571" s="293"/>
      <c r="H571" s="293"/>
      <c r="I571" s="293"/>
      <c r="J571" s="293"/>
      <c r="K571" s="298"/>
      <c r="L571" s="298"/>
      <c r="M571" s="298">
        <v>3</v>
      </c>
      <c r="N571" s="298"/>
      <c r="O571" s="298"/>
      <c r="P571" s="298"/>
      <c r="Q571" s="361"/>
    </row>
    <row r="572" spans="1:17" s="197" customFormat="1" ht="20.399999999999999" customHeight="1">
      <c r="A572" s="183"/>
      <c r="B572" s="192" t="s">
        <v>558</v>
      </c>
      <c r="C572" s="179">
        <v>11400</v>
      </c>
      <c r="D572" s="196" t="s">
        <v>533</v>
      </c>
      <c r="E572" s="293"/>
      <c r="F572" s="293"/>
      <c r="G572" s="293"/>
      <c r="H572" s="293"/>
      <c r="I572" s="293"/>
      <c r="J572" s="293"/>
      <c r="K572" s="298"/>
      <c r="L572" s="298"/>
      <c r="M572" s="298">
        <v>3</v>
      </c>
      <c r="N572" s="298"/>
      <c r="O572" s="298"/>
      <c r="P572" s="298"/>
      <c r="Q572" s="361"/>
    </row>
    <row r="573" spans="1:17" s="197" customFormat="1" ht="20.399999999999999" customHeight="1">
      <c r="A573" s="183"/>
      <c r="B573" s="192" t="s">
        <v>558</v>
      </c>
      <c r="C573" s="179">
        <v>11400</v>
      </c>
      <c r="D573" s="196" t="s">
        <v>534</v>
      </c>
      <c r="E573" s="293"/>
      <c r="F573" s="293"/>
      <c r="G573" s="293"/>
      <c r="H573" s="293"/>
      <c r="I573" s="293"/>
      <c r="J573" s="293"/>
      <c r="K573" s="298"/>
      <c r="L573" s="298"/>
      <c r="M573" s="298">
        <v>3</v>
      </c>
      <c r="N573" s="298"/>
      <c r="O573" s="298"/>
      <c r="P573" s="298"/>
      <c r="Q573" s="361"/>
    </row>
    <row r="574" spans="1:17" s="197" customFormat="1" ht="20.399999999999999" customHeight="1">
      <c r="A574" s="183"/>
      <c r="B574" s="192" t="s">
        <v>558</v>
      </c>
      <c r="C574" s="179">
        <v>11400</v>
      </c>
      <c r="D574" s="196" t="s">
        <v>535</v>
      </c>
      <c r="E574" s="293"/>
      <c r="F574" s="293"/>
      <c r="G574" s="293"/>
      <c r="H574" s="293"/>
      <c r="I574" s="293"/>
      <c r="J574" s="293"/>
      <c r="K574" s="298"/>
      <c r="L574" s="298"/>
      <c r="M574" s="298">
        <v>3</v>
      </c>
      <c r="N574" s="298"/>
      <c r="O574" s="298"/>
      <c r="P574" s="298"/>
      <c r="Q574" s="361"/>
    </row>
    <row r="575" spans="1:17" s="197" customFormat="1" ht="20.399999999999999" customHeight="1">
      <c r="A575" s="183"/>
      <c r="B575" s="192" t="s">
        <v>558</v>
      </c>
      <c r="C575" s="179">
        <v>11400</v>
      </c>
      <c r="D575" s="196" t="s">
        <v>536</v>
      </c>
      <c r="E575" s="293"/>
      <c r="F575" s="293"/>
      <c r="G575" s="293"/>
      <c r="H575" s="293"/>
      <c r="I575" s="293"/>
      <c r="J575" s="293"/>
      <c r="K575" s="298"/>
      <c r="L575" s="298"/>
      <c r="M575" s="298">
        <v>3</v>
      </c>
      <c r="N575" s="298"/>
      <c r="O575" s="298"/>
      <c r="P575" s="298"/>
      <c r="Q575" s="361"/>
    </row>
    <row r="576" spans="1:17" s="197" customFormat="1" ht="20.399999999999999" customHeight="1">
      <c r="A576" s="183"/>
      <c r="B576" s="192" t="s">
        <v>558</v>
      </c>
      <c r="C576" s="179">
        <v>11400</v>
      </c>
      <c r="D576" s="196" t="s">
        <v>537</v>
      </c>
      <c r="E576" s="293"/>
      <c r="F576" s="293"/>
      <c r="G576" s="293"/>
      <c r="H576" s="293"/>
      <c r="I576" s="293"/>
      <c r="J576" s="293"/>
      <c r="K576" s="298"/>
      <c r="L576" s="298"/>
      <c r="M576" s="298">
        <v>3</v>
      </c>
      <c r="N576" s="298"/>
      <c r="O576" s="298"/>
      <c r="P576" s="298"/>
      <c r="Q576" s="361"/>
    </row>
    <row r="577" spans="1:17" s="197" customFormat="1" ht="20.399999999999999" customHeight="1">
      <c r="A577" s="183"/>
      <c r="B577" s="192" t="s">
        <v>558</v>
      </c>
      <c r="C577" s="179">
        <v>11400</v>
      </c>
      <c r="D577" s="196" t="s">
        <v>538</v>
      </c>
      <c r="E577" s="293"/>
      <c r="F577" s="293"/>
      <c r="G577" s="293"/>
      <c r="H577" s="293"/>
      <c r="I577" s="293"/>
      <c r="J577" s="293"/>
      <c r="K577" s="298"/>
      <c r="L577" s="298"/>
      <c r="M577" s="298">
        <v>3</v>
      </c>
      <c r="N577" s="298"/>
      <c r="O577" s="298"/>
      <c r="P577" s="298"/>
      <c r="Q577" s="361"/>
    </row>
    <row r="578" spans="1:17" s="197" customFormat="1" ht="20.399999999999999" customHeight="1">
      <c r="A578" s="183"/>
      <c r="B578" s="192" t="s">
        <v>558</v>
      </c>
      <c r="C578" s="179">
        <v>11400</v>
      </c>
      <c r="D578" s="196" t="s">
        <v>539</v>
      </c>
      <c r="E578" s="293"/>
      <c r="F578" s="293"/>
      <c r="G578" s="293"/>
      <c r="H578" s="293"/>
      <c r="I578" s="293"/>
      <c r="J578" s="293"/>
      <c r="K578" s="298"/>
      <c r="L578" s="298"/>
      <c r="M578" s="298">
        <v>3</v>
      </c>
      <c r="N578" s="298"/>
      <c r="O578" s="298"/>
      <c r="P578" s="298"/>
      <c r="Q578" s="361"/>
    </row>
    <row r="579" spans="1:17" s="197" customFormat="1" ht="20.399999999999999" customHeight="1">
      <c r="A579" s="183"/>
      <c r="B579" s="192" t="s">
        <v>558</v>
      </c>
      <c r="C579" s="179">
        <v>11400</v>
      </c>
      <c r="D579" s="196" t="s">
        <v>540</v>
      </c>
      <c r="E579" s="293"/>
      <c r="F579" s="293"/>
      <c r="G579" s="293"/>
      <c r="H579" s="293"/>
      <c r="I579" s="293"/>
      <c r="J579" s="293"/>
      <c r="K579" s="298"/>
      <c r="L579" s="298"/>
      <c r="M579" s="298">
        <v>3</v>
      </c>
      <c r="N579" s="298"/>
      <c r="O579" s="298"/>
      <c r="P579" s="298"/>
      <c r="Q579" s="361"/>
    </row>
    <row r="580" spans="1:17" s="197" customFormat="1" ht="20.399999999999999" customHeight="1">
      <c r="A580" s="183"/>
      <c r="B580" s="192" t="s">
        <v>558</v>
      </c>
      <c r="C580" s="179">
        <v>11400</v>
      </c>
      <c r="D580" s="196" t="s">
        <v>541</v>
      </c>
      <c r="E580" s="293"/>
      <c r="F580" s="293"/>
      <c r="G580" s="293"/>
      <c r="H580" s="293"/>
      <c r="I580" s="293"/>
      <c r="J580" s="293"/>
      <c r="K580" s="298"/>
      <c r="L580" s="298"/>
      <c r="M580" s="298">
        <v>3</v>
      </c>
      <c r="N580" s="298"/>
      <c r="O580" s="298"/>
      <c r="P580" s="298"/>
      <c r="Q580" s="361"/>
    </row>
    <row r="581" spans="1:17" s="197" customFormat="1" ht="20.399999999999999" customHeight="1">
      <c r="A581" s="69"/>
      <c r="B581" s="192" t="s">
        <v>558</v>
      </c>
      <c r="C581" s="179">
        <v>11400</v>
      </c>
      <c r="D581" s="196" t="s">
        <v>542</v>
      </c>
      <c r="E581" s="529"/>
      <c r="F581" s="529"/>
      <c r="G581" s="529"/>
      <c r="H581" s="529"/>
      <c r="I581" s="529"/>
      <c r="J581" s="529"/>
      <c r="K581" s="291"/>
      <c r="L581" s="291"/>
      <c r="M581" s="291">
        <v>3</v>
      </c>
      <c r="N581" s="291"/>
      <c r="O581" s="291"/>
      <c r="P581" s="291"/>
      <c r="Q581" s="1002"/>
    </row>
    <row r="582" spans="1:17" s="160" customFormat="1" ht="21" customHeight="1">
      <c r="A582" s="211" t="s">
        <v>428</v>
      </c>
      <c r="B582" s="249"/>
      <c r="C582" s="241"/>
      <c r="D582" s="280"/>
      <c r="E582" s="280"/>
      <c r="F582" s="280"/>
      <c r="G582" s="280"/>
      <c r="H582" s="280"/>
      <c r="I582" s="280"/>
      <c r="J582" s="280"/>
      <c r="K582" s="280"/>
      <c r="L582" s="280"/>
      <c r="M582" s="280"/>
      <c r="N582" s="280"/>
      <c r="O582" s="280"/>
      <c r="P582" s="280"/>
      <c r="Q582" s="1001"/>
    </row>
    <row r="583" spans="1:17" s="160" customFormat="1" ht="21" customHeight="1">
      <c r="A583" s="211" t="s">
        <v>435</v>
      </c>
      <c r="B583" s="249" t="s">
        <v>441</v>
      </c>
      <c r="C583" s="241">
        <v>198000</v>
      </c>
      <c r="D583" s="280"/>
      <c r="E583" s="280"/>
      <c r="F583" s="280"/>
      <c r="G583" s="280"/>
      <c r="H583" s="280"/>
      <c r="I583" s="280"/>
      <c r="J583" s="280"/>
      <c r="K583" s="280"/>
      <c r="L583" s="280"/>
      <c r="M583" s="280"/>
      <c r="N583" s="280"/>
      <c r="O583" s="280"/>
      <c r="P583" s="280"/>
      <c r="Q583" s="625" t="s">
        <v>543</v>
      </c>
    </row>
    <row r="584" spans="1:17" s="160" customFormat="1" ht="19.2" customHeight="1">
      <c r="A584" s="211"/>
      <c r="B584" s="198" t="s">
        <v>171</v>
      </c>
      <c r="C584" s="591">
        <v>16200</v>
      </c>
      <c r="D584" s="349" t="s">
        <v>532</v>
      </c>
      <c r="E584" s="280"/>
      <c r="F584" s="280"/>
      <c r="G584" s="592"/>
      <c r="H584" s="592">
        <v>30</v>
      </c>
      <c r="I584" s="592"/>
      <c r="J584" s="592"/>
      <c r="K584" s="592">
        <v>30</v>
      </c>
      <c r="L584" s="592"/>
      <c r="M584" s="592"/>
      <c r="N584" s="592">
        <v>30</v>
      </c>
      <c r="O584" s="280"/>
      <c r="P584" s="280"/>
      <c r="Q584" s="361"/>
    </row>
    <row r="585" spans="1:17" s="160" customFormat="1" ht="19.2" customHeight="1">
      <c r="A585" s="211"/>
      <c r="B585" s="198" t="s">
        <v>171</v>
      </c>
      <c r="C585" s="591">
        <v>16200</v>
      </c>
      <c r="D585" s="349" t="s">
        <v>533</v>
      </c>
      <c r="E585" s="280"/>
      <c r="F585" s="280"/>
      <c r="G585" s="592"/>
      <c r="H585" s="592">
        <v>30</v>
      </c>
      <c r="I585" s="592"/>
      <c r="J585" s="592"/>
      <c r="K585" s="592">
        <v>30</v>
      </c>
      <c r="L585" s="592"/>
      <c r="M585" s="592"/>
      <c r="N585" s="592">
        <v>30</v>
      </c>
      <c r="O585" s="280"/>
      <c r="P585" s="280"/>
      <c r="Q585" s="361"/>
    </row>
    <row r="586" spans="1:17" s="160" customFormat="1" ht="19.2" customHeight="1">
      <c r="A586" s="211"/>
      <c r="B586" s="198" t="s">
        <v>171</v>
      </c>
      <c r="C586" s="591">
        <v>16200</v>
      </c>
      <c r="D586" s="349" t="s">
        <v>534</v>
      </c>
      <c r="E586" s="280"/>
      <c r="F586" s="280"/>
      <c r="G586" s="592"/>
      <c r="H586" s="592">
        <v>30</v>
      </c>
      <c r="I586" s="592"/>
      <c r="J586" s="592"/>
      <c r="K586" s="592">
        <v>30</v>
      </c>
      <c r="L586" s="592"/>
      <c r="M586" s="592"/>
      <c r="N586" s="592">
        <v>30</v>
      </c>
      <c r="O586" s="280"/>
      <c r="P586" s="280"/>
      <c r="Q586" s="361"/>
    </row>
    <row r="587" spans="1:17" s="160" customFormat="1" ht="19.2" customHeight="1">
      <c r="A587" s="211"/>
      <c r="B587" s="198" t="s">
        <v>171</v>
      </c>
      <c r="C587" s="591">
        <v>16200</v>
      </c>
      <c r="D587" s="349" t="s">
        <v>535</v>
      </c>
      <c r="E587" s="280"/>
      <c r="F587" s="280"/>
      <c r="G587" s="592"/>
      <c r="H587" s="592">
        <v>30</v>
      </c>
      <c r="I587" s="592"/>
      <c r="J587" s="592"/>
      <c r="K587" s="592">
        <v>30</v>
      </c>
      <c r="L587" s="592"/>
      <c r="M587" s="592"/>
      <c r="N587" s="592">
        <v>30</v>
      </c>
      <c r="O587" s="280"/>
      <c r="P587" s="280"/>
      <c r="Q587" s="361"/>
    </row>
    <row r="588" spans="1:17" s="160" customFormat="1" ht="19.2" customHeight="1">
      <c r="A588" s="211"/>
      <c r="B588" s="198" t="s">
        <v>171</v>
      </c>
      <c r="C588" s="591">
        <v>16200</v>
      </c>
      <c r="D588" s="349" t="s">
        <v>536</v>
      </c>
      <c r="E588" s="280"/>
      <c r="F588" s="280"/>
      <c r="G588" s="592"/>
      <c r="H588" s="592">
        <v>30</v>
      </c>
      <c r="I588" s="592"/>
      <c r="J588" s="592"/>
      <c r="K588" s="592">
        <v>30</v>
      </c>
      <c r="L588" s="592"/>
      <c r="M588" s="592"/>
      <c r="N588" s="592">
        <v>30</v>
      </c>
      <c r="O588" s="280"/>
      <c r="P588" s="280"/>
      <c r="Q588" s="361"/>
    </row>
    <row r="589" spans="1:17" s="160" customFormat="1" ht="19.2" customHeight="1">
      <c r="A589" s="343"/>
      <c r="B589" s="557" t="s">
        <v>171</v>
      </c>
      <c r="C589" s="757">
        <v>16200</v>
      </c>
      <c r="D589" s="389" t="s">
        <v>537</v>
      </c>
      <c r="E589" s="295"/>
      <c r="F589" s="295"/>
      <c r="G589" s="999"/>
      <c r="H589" s="999">
        <v>30</v>
      </c>
      <c r="I589" s="999"/>
      <c r="J589" s="999"/>
      <c r="K589" s="999">
        <v>30</v>
      </c>
      <c r="L589" s="999"/>
      <c r="M589" s="999"/>
      <c r="N589" s="999">
        <v>30</v>
      </c>
      <c r="O589" s="295"/>
      <c r="P589" s="295"/>
      <c r="Q589" s="608"/>
    </row>
    <row r="590" spans="1:17" s="160" customFormat="1" ht="19.2" customHeight="1">
      <c r="A590" s="211"/>
      <c r="B590" s="198" t="s">
        <v>171</v>
      </c>
      <c r="C590" s="591">
        <v>16200</v>
      </c>
      <c r="D590" s="349" t="s">
        <v>538</v>
      </c>
      <c r="E590" s="280"/>
      <c r="F590" s="280"/>
      <c r="G590" s="592"/>
      <c r="H590" s="592">
        <v>30</v>
      </c>
      <c r="I590" s="592"/>
      <c r="J590" s="592"/>
      <c r="K590" s="592">
        <v>30</v>
      </c>
      <c r="L590" s="592"/>
      <c r="M590" s="592"/>
      <c r="N590" s="592">
        <v>30</v>
      </c>
      <c r="O590" s="280"/>
      <c r="P590" s="280"/>
      <c r="Q590" s="361"/>
    </row>
    <row r="591" spans="1:17" s="160" customFormat="1" ht="19.2" customHeight="1">
      <c r="A591" s="211"/>
      <c r="B591" s="198" t="s">
        <v>171</v>
      </c>
      <c r="C591" s="591">
        <v>16200</v>
      </c>
      <c r="D591" s="349" t="s">
        <v>539</v>
      </c>
      <c r="E591" s="280"/>
      <c r="F591" s="280"/>
      <c r="G591" s="592"/>
      <c r="H591" s="592">
        <v>30</v>
      </c>
      <c r="I591" s="592"/>
      <c r="J591" s="592"/>
      <c r="K591" s="592">
        <v>30</v>
      </c>
      <c r="L591" s="592"/>
      <c r="M591" s="592"/>
      <c r="N591" s="592">
        <v>30</v>
      </c>
      <c r="O591" s="280"/>
      <c r="P591" s="280"/>
      <c r="Q591" s="361"/>
    </row>
    <row r="592" spans="1:17" s="160" customFormat="1" ht="19.2" customHeight="1">
      <c r="A592" s="211"/>
      <c r="B592" s="198" t="s">
        <v>171</v>
      </c>
      <c r="C592" s="591">
        <v>16200</v>
      </c>
      <c r="D592" s="349" t="s">
        <v>540</v>
      </c>
      <c r="E592" s="280"/>
      <c r="F592" s="280"/>
      <c r="G592" s="592"/>
      <c r="H592" s="592">
        <v>30</v>
      </c>
      <c r="I592" s="592"/>
      <c r="J592" s="592"/>
      <c r="K592" s="592">
        <v>30</v>
      </c>
      <c r="L592" s="592"/>
      <c r="M592" s="592"/>
      <c r="N592" s="592">
        <v>30</v>
      </c>
      <c r="O592" s="280"/>
      <c r="P592" s="280"/>
      <c r="Q592" s="361"/>
    </row>
    <row r="593" spans="1:17" s="160" customFormat="1" ht="19.2" customHeight="1">
      <c r="A593" s="211"/>
      <c r="B593" s="198" t="s">
        <v>171</v>
      </c>
      <c r="C593" s="591">
        <v>16200</v>
      </c>
      <c r="D593" s="349" t="s">
        <v>541</v>
      </c>
      <c r="E593" s="280"/>
      <c r="F593" s="280"/>
      <c r="G593" s="592"/>
      <c r="H593" s="592">
        <v>30</v>
      </c>
      <c r="I593" s="592"/>
      <c r="J593" s="592"/>
      <c r="K593" s="592">
        <v>30</v>
      </c>
      <c r="L593" s="592"/>
      <c r="M593" s="592"/>
      <c r="N593" s="592">
        <v>30</v>
      </c>
      <c r="O593" s="280"/>
      <c r="P593" s="280"/>
      <c r="Q593" s="361"/>
    </row>
    <row r="594" spans="1:17" s="160" customFormat="1" ht="19.2" customHeight="1">
      <c r="A594" s="211"/>
      <c r="B594" s="198" t="s">
        <v>171</v>
      </c>
      <c r="C594" s="591">
        <v>16200</v>
      </c>
      <c r="D594" s="349" t="s">
        <v>542</v>
      </c>
      <c r="E594" s="280"/>
      <c r="F594" s="280"/>
      <c r="G594" s="592"/>
      <c r="H594" s="592">
        <v>30</v>
      </c>
      <c r="I594" s="592"/>
      <c r="J594" s="592"/>
      <c r="K594" s="592">
        <v>30</v>
      </c>
      <c r="L594" s="592"/>
      <c r="M594" s="592"/>
      <c r="N594" s="592">
        <v>30</v>
      </c>
      <c r="O594" s="280"/>
      <c r="P594" s="280"/>
      <c r="Q594" s="361"/>
    </row>
    <row r="595" spans="1:17" s="160" customFormat="1" ht="19.2" customHeight="1">
      <c r="A595" s="589" t="s">
        <v>559</v>
      </c>
      <c r="B595" s="590" t="s">
        <v>560</v>
      </c>
      <c r="C595" s="591">
        <v>19800</v>
      </c>
      <c r="D595" s="595" t="s">
        <v>531</v>
      </c>
      <c r="E595" s="280"/>
      <c r="F595" s="280"/>
      <c r="G595" s="592"/>
      <c r="H595" s="592">
        <v>1</v>
      </c>
      <c r="I595" s="592">
        <v>1</v>
      </c>
      <c r="J595" s="592">
        <v>1</v>
      </c>
      <c r="K595" s="592">
        <v>1</v>
      </c>
      <c r="L595" s="592">
        <v>1</v>
      </c>
      <c r="M595" s="592">
        <v>1</v>
      </c>
      <c r="N595" s="280">
        <v>1</v>
      </c>
      <c r="O595" s="280">
        <v>1</v>
      </c>
      <c r="P595" s="280">
        <v>1</v>
      </c>
      <c r="Q595" s="361"/>
    </row>
    <row r="596" spans="1:17" s="160" customFormat="1" ht="21" customHeight="1">
      <c r="A596" s="211" t="s">
        <v>434</v>
      </c>
      <c r="B596" s="249" t="s">
        <v>237</v>
      </c>
      <c r="C596" s="241">
        <v>22000</v>
      </c>
      <c r="D596" s="293" t="s">
        <v>531</v>
      </c>
      <c r="E596" s="280"/>
      <c r="F596" s="280"/>
      <c r="G596" s="280"/>
      <c r="H596" s="280"/>
      <c r="I596" s="280"/>
      <c r="J596" s="280"/>
      <c r="K596" s="280"/>
      <c r="L596" s="278">
        <v>110</v>
      </c>
      <c r="M596" s="278"/>
      <c r="N596" s="278"/>
      <c r="O596" s="280"/>
      <c r="P596" s="280"/>
      <c r="Q596" s="625" t="s">
        <v>543</v>
      </c>
    </row>
    <row r="597" spans="1:17" s="160" customFormat="1" ht="21" customHeight="1">
      <c r="A597" s="69" t="s">
        <v>431</v>
      </c>
      <c r="B597" s="192"/>
      <c r="C597" s="179"/>
      <c r="D597" s="529"/>
      <c r="E597" s="529"/>
      <c r="F597" s="529"/>
      <c r="G597" s="529"/>
      <c r="H597" s="529"/>
      <c r="I597" s="529"/>
      <c r="J597" s="529"/>
      <c r="K597" s="280"/>
      <c r="L597" s="280"/>
      <c r="M597" s="278"/>
      <c r="N597" s="278"/>
      <c r="O597" s="278"/>
      <c r="P597" s="278"/>
      <c r="Q597" s="362"/>
    </row>
    <row r="598" spans="1:17" s="160" customFormat="1" ht="21" customHeight="1">
      <c r="A598" s="69" t="s">
        <v>433</v>
      </c>
      <c r="B598" s="175" t="s">
        <v>325</v>
      </c>
      <c r="C598" s="217">
        <v>99000</v>
      </c>
      <c r="D598" s="522"/>
      <c r="E598" s="522"/>
      <c r="F598" s="522"/>
      <c r="G598" s="522"/>
      <c r="H598" s="522"/>
      <c r="I598" s="522"/>
      <c r="J598" s="522"/>
      <c r="K598" s="280"/>
      <c r="L598" s="280"/>
      <c r="M598" s="278"/>
      <c r="N598" s="278"/>
      <c r="O598" s="278"/>
      <c r="P598" s="278"/>
      <c r="Q598" s="625" t="s">
        <v>543</v>
      </c>
    </row>
    <row r="599" spans="1:17" s="160" customFormat="1" ht="19.2" customHeight="1">
      <c r="A599" s="183"/>
      <c r="B599" s="198" t="s">
        <v>470</v>
      </c>
      <c r="C599" s="179">
        <v>7800</v>
      </c>
      <c r="D599" s="196" t="s">
        <v>532</v>
      </c>
      <c r="E599" s="533"/>
      <c r="F599" s="533"/>
      <c r="G599" s="533"/>
      <c r="H599" s="533"/>
      <c r="I599" s="533"/>
      <c r="J599" s="533">
        <v>1</v>
      </c>
      <c r="K599" s="280"/>
      <c r="L599" s="280"/>
      <c r="M599" s="278"/>
      <c r="N599" s="278"/>
      <c r="O599" s="278"/>
      <c r="P599" s="278"/>
      <c r="Q599" s="361"/>
    </row>
    <row r="600" spans="1:17" s="160" customFormat="1" ht="19.2" customHeight="1">
      <c r="A600" s="183"/>
      <c r="B600" s="198" t="s">
        <v>470</v>
      </c>
      <c r="C600" s="179">
        <v>7800</v>
      </c>
      <c r="D600" s="196" t="s">
        <v>533</v>
      </c>
      <c r="E600" s="533"/>
      <c r="F600" s="533"/>
      <c r="G600" s="533"/>
      <c r="H600" s="533"/>
      <c r="I600" s="533"/>
      <c r="J600" s="533">
        <v>1</v>
      </c>
      <c r="K600" s="280"/>
      <c r="L600" s="280"/>
      <c r="M600" s="278"/>
      <c r="N600" s="278"/>
      <c r="O600" s="278"/>
      <c r="P600" s="278"/>
      <c r="Q600" s="361"/>
    </row>
    <row r="601" spans="1:17" s="160" customFormat="1" ht="19.2" customHeight="1">
      <c r="A601" s="183"/>
      <c r="B601" s="198" t="s">
        <v>470</v>
      </c>
      <c r="C601" s="179">
        <v>7800</v>
      </c>
      <c r="D601" s="196" t="s">
        <v>534</v>
      </c>
      <c r="E601" s="533"/>
      <c r="F601" s="533"/>
      <c r="G601" s="533"/>
      <c r="H601" s="533"/>
      <c r="I601" s="533"/>
      <c r="J601" s="533">
        <v>1</v>
      </c>
      <c r="K601" s="280"/>
      <c r="L601" s="280"/>
      <c r="M601" s="278"/>
      <c r="N601" s="278"/>
      <c r="O601" s="278"/>
      <c r="P601" s="278"/>
      <c r="Q601" s="361"/>
    </row>
    <row r="602" spans="1:17" s="160" customFormat="1" ht="19.2" customHeight="1">
      <c r="A602" s="183"/>
      <c r="B602" s="198" t="s">
        <v>470</v>
      </c>
      <c r="C602" s="179">
        <v>7800</v>
      </c>
      <c r="D602" s="196" t="s">
        <v>535</v>
      </c>
      <c r="E602" s="533"/>
      <c r="F602" s="533"/>
      <c r="G602" s="533"/>
      <c r="H602" s="533"/>
      <c r="I602" s="533"/>
      <c r="J602" s="533">
        <v>1</v>
      </c>
      <c r="K602" s="280"/>
      <c r="L602" s="280"/>
      <c r="M602" s="278"/>
      <c r="N602" s="278"/>
      <c r="O602" s="278"/>
      <c r="P602" s="278"/>
      <c r="Q602" s="361"/>
    </row>
    <row r="603" spans="1:17" s="160" customFormat="1" ht="19.2" customHeight="1">
      <c r="A603" s="183"/>
      <c r="B603" s="198" t="s">
        <v>470</v>
      </c>
      <c r="C603" s="179">
        <v>7800</v>
      </c>
      <c r="D603" s="196" t="s">
        <v>536</v>
      </c>
      <c r="E603" s="533"/>
      <c r="F603" s="533"/>
      <c r="G603" s="533"/>
      <c r="H603" s="533"/>
      <c r="I603" s="533"/>
      <c r="J603" s="533">
        <v>1</v>
      </c>
      <c r="K603" s="280"/>
      <c r="L603" s="280"/>
      <c r="M603" s="278"/>
      <c r="N603" s="278"/>
      <c r="O603" s="278"/>
      <c r="P603" s="278"/>
      <c r="Q603" s="361"/>
    </row>
    <row r="604" spans="1:17" s="160" customFormat="1" ht="19.2" customHeight="1">
      <c r="A604" s="183"/>
      <c r="B604" s="198" t="s">
        <v>470</v>
      </c>
      <c r="C604" s="179">
        <v>7800</v>
      </c>
      <c r="D604" s="196" t="s">
        <v>537</v>
      </c>
      <c r="E604" s="533"/>
      <c r="F604" s="533"/>
      <c r="G604" s="533"/>
      <c r="H604" s="533"/>
      <c r="I604" s="533"/>
      <c r="J604" s="533">
        <v>1</v>
      </c>
      <c r="K604" s="280"/>
      <c r="L604" s="280"/>
      <c r="M604" s="278"/>
      <c r="N604" s="278"/>
      <c r="O604" s="278"/>
      <c r="P604" s="278"/>
      <c r="Q604" s="361"/>
    </row>
    <row r="605" spans="1:17" s="160" customFormat="1" ht="19.2" customHeight="1">
      <c r="A605" s="183"/>
      <c r="B605" s="198" t="s">
        <v>470</v>
      </c>
      <c r="C605" s="179">
        <v>7800</v>
      </c>
      <c r="D605" s="196" t="s">
        <v>538</v>
      </c>
      <c r="E605" s="533"/>
      <c r="F605" s="533"/>
      <c r="G605" s="533"/>
      <c r="H605" s="533"/>
      <c r="I605" s="533"/>
      <c r="J605" s="533">
        <v>1</v>
      </c>
      <c r="K605" s="280"/>
      <c r="L605" s="280"/>
      <c r="M605" s="278"/>
      <c r="N605" s="278"/>
      <c r="O605" s="278"/>
      <c r="P605" s="278"/>
      <c r="Q605" s="361"/>
    </row>
    <row r="606" spans="1:17" s="160" customFormat="1" ht="19.2" customHeight="1">
      <c r="A606" s="183"/>
      <c r="B606" s="198" t="s">
        <v>470</v>
      </c>
      <c r="C606" s="179">
        <v>7800</v>
      </c>
      <c r="D606" s="196" t="s">
        <v>539</v>
      </c>
      <c r="E606" s="533"/>
      <c r="F606" s="533"/>
      <c r="G606" s="533"/>
      <c r="H606" s="533"/>
      <c r="I606" s="533"/>
      <c r="J606" s="533">
        <v>1</v>
      </c>
      <c r="K606" s="280"/>
      <c r="L606" s="280"/>
      <c r="M606" s="278"/>
      <c r="N606" s="278"/>
      <c r="O606" s="278"/>
      <c r="P606" s="278"/>
      <c r="Q606" s="361"/>
    </row>
    <row r="607" spans="1:17" s="160" customFormat="1" ht="19.2" customHeight="1">
      <c r="A607" s="183"/>
      <c r="B607" s="198" t="s">
        <v>470</v>
      </c>
      <c r="C607" s="179">
        <v>7800</v>
      </c>
      <c r="D607" s="196" t="s">
        <v>540</v>
      </c>
      <c r="E607" s="533"/>
      <c r="F607" s="533"/>
      <c r="G607" s="533"/>
      <c r="H607" s="533"/>
      <c r="I607" s="533"/>
      <c r="J607" s="533">
        <v>1</v>
      </c>
      <c r="K607" s="280"/>
      <c r="L607" s="280"/>
      <c r="M607" s="278"/>
      <c r="N607" s="278"/>
      <c r="O607" s="278"/>
      <c r="P607" s="278"/>
      <c r="Q607" s="361"/>
    </row>
    <row r="608" spans="1:17" s="160" customFormat="1" ht="19.2" customHeight="1">
      <c r="A608" s="183"/>
      <c r="B608" s="198" t="s">
        <v>470</v>
      </c>
      <c r="C608" s="179">
        <v>7800</v>
      </c>
      <c r="D608" s="196" t="s">
        <v>541</v>
      </c>
      <c r="E608" s="533"/>
      <c r="F608" s="533"/>
      <c r="G608" s="533"/>
      <c r="H608" s="533"/>
      <c r="I608" s="533"/>
      <c r="J608" s="533">
        <v>1</v>
      </c>
      <c r="K608" s="280"/>
      <c r="L608" s="280"/>
      <c r="M608" s="278"/>
      <c r="N608" s="278"/>
      <c r="O608" s="278"/>
      <c r="P608" s="278"/>
      <c r="Q608" s="361"/>
    </row>
    <row r="609" spans="1:17" s="160" customFormat="1" ht="19.2" customHeight="1">
      <c r="A609" s="183"/>
      <c r="B609" s="198" t="s">
        <v>470</v>
      </c>
      <c r="C609" s="179">
        <v>7800</v>
      </c>
      <c r="D609" s="196" t="s">
        <v>542</v>
      </c>
      <c r="E609" s="533"/>
      <c r="F609" s="533"/>
      <c r="G609" s="533"/>
      <c r="H609" s="533"/>
      <c r="I609" s="533"/>
      <c r="J609" s="533">
        <v>1</v>
      </c>
      <c r="K609" s="280"/>
      <c r="L609" s="280"/>
      <c r="M609" s="278"/>
      <c r="N609" s="278"/>
      <c r="O609" s="278"/>
      <c r="P609" s="278"/>
      <c r="Q609" s="361"/>
    </row>
    <row r="610" spans="1:17" s="160" customFormat="1" ht="19.2" customHeight="1">
      <c r="A610" s="597" t="s">
        <v>559</v>
      </c>
      <c r="B610" s="598" t="s">
        <v>440</v>
      </c>
      <c r="C610" s="179">
        <v>13200</v>
      </c>
      <c r="D610" s="908" t="s">
        <v>531</v>
      </c>
      <c r="E610" s="522"/>
      <c r="F610" s="522"/>
      <c r="G610" s="522"/>
      <c r="H610" s="522"/>
      <c r="I610" s="522"/>
      <c r="J610" s="522">
        <v>11</v>
      </c>
      <c r="K610" s="290"/>
      <c r="L610" s="290"/>
      <c r="M610" s="289"/>
      <c r="N610" s="289"/>
      <c r="O610" s="289"/>
      <c r="P610" s="289"/>
      <c r="Q610" s="338"/>
    </row>
    <row r="611" spans="1:17" s="160" customFormat="1" ht="19.8" customHeight="1">
      <c r="A611" s="211" t="s">
        <v>432</v>
      </c>
      <c r="B611" s="319"/>
      <c r="C611" s="241"/>
      <c r="D611" s="280"/>
      <c r="E611" s="280"/>
      <c r="F611" s="280"/>
      <c r="G611" s="280"/>
      <c r="H611" s="280"/>
      <c r="I611" s="280"/>
      <c r="J611" s="280"/>
      <c r="K611" s="280"/>
      <c r="L611" s="280"/>
      <c r="M611" s="280"/>
      <c r="N611" s="280"/>
      <c r="O611" s="280"/>
      <c r="P611" s="280"/>
      <c r="Q611" s="625" t="s">
        <v>543</v>
      </c>
    </row>
    <row r="612" spans="1:17" s="160" customFormat="1" ht="19.8" customHeight="1">
      <c r="A612" s="211" t="s">
        <v>436</v>
      </c>
      <c r="B612" s="249" t="s">
        <v>442</v>
      </c>
      <c r="C612" s="241">
        <v>30800</v>
      </c>
      <c r="D612" s="365" t="s">
        <v>531</v>
      </c>
      <c r="E612" s="612"/>
      <c r="F612" s="192"/>
      <c r="G612" s="192">
        <v>22</v>
      </c>
      <c r="H612" s="192"/>
      <c r="I612" s="192">
        <v>22</v>
      </c>
      <c r="J612" s="192"/>
      <c r="K612" s="192"/>
      <c r="L612" s="192">
        <v>22</v>
      </c>
      <c r="M612" s="192"/>
      <c r="N612" s="192"/>
      <c r="O612" s="192">
        <v>22</v>
      </c>
      <c r="P612" s="612"/>
      <c r="Q612" s="361"/>
    </row>
    <row r="613" spans="1:17" s="160" customFormat="1" ht="19.8" customHeight="1">
      <c r="A613" s="211" t="s">
        <v>437</v>
      </c>
      <c r="B613" s="249" t="s">
        <v>443</v>
      </c>
      <c r="C613" s="241">
        <v>1900</v>
      </c>
      <c r="D613" s="365" t="s">
        <v>531</v>
      </c>
      <c r="E613" s="280"/>
      <c r="F613" s="280"/>
      <c r="G613" s="280">
        <v>5</v>
      </c>
      <c r="H613" s="280"/>
      <c r="I613" s="280">
        <v>5</v>
      </c>
      <c r="J613" s="280"/>
      <c r="K613" s="280"/>
      <c r="L613" s="280">
        <v>5</v>
      </c>
      <c r="M613" s="280"/>
      <c r="N613" s="280"/>
      <c r="O613" s="280">
        <v>5</v>
      </c>
      <c r="P613" s="280"/>
      <c r="Q613" s="361"/>
    </row>
    <row r="614" spans="1:17" s="160" customFormat="1" ht="19.8" customHeight="1">
      <c r="A614" s="211" t="s">
        <v>438</v>
      </c>
      <c r="B614" s="249" t="s">
        <v>444</v>
      </c>
      <c r="C614" s="241">
        <v>44000</v>
      </c>
      <c r="D614" s="280"/>
      <c r="E614" s="280"/>
      <c r="F614" s="280"/>
      <c r="G614" s="280"/>
      <c r="H614" s="280"/>
      <c r="I614" s="280"/>
      <c r="J614" s="280"/>
      <c r="K614" s="280"/>
      <c r="L614" s="280"/>
      <c r="M614" s="280"/>
      <c r="N614" s="280"/>
      <c r="O614" s="280"/>
      <c r="P614" s="280"/>
      <c r="Q614" s="361"/>
    </row>
    <row r="615" spans="1:17" s="160" customFormat="1" ht="19.95" customHeight="1">
      <c r="A615" s="211"/>
      <c r="B615" s="198" t="s">
        <v>273</v>
      </c>
      <c r="C615" s="179">
        <v>4000</v>
      </c>
      <c r="D615" s="196" t="s">
        <v>532</v>
      </c>
      <c r="E615" s="280"/>
      <c r="F615" s="198"/>
      <c r="G615" s="198">
        <v>10</v>
      </c>
      <c r="H615" s="198"/>
      <c r="I615" s="198">
        <v>10</v>
      </c>
      <c r="J615" s="198"/>
      <c r="K615" s="592"/>
      <c r="L615" s="198">
        <v>10</v>
      </c>
      <c r="M615" s="592"/>
      <c r="N615" s="592"/>
      <c r="O615" s="592">
        <v>10</v>
      </c>
      <c r="P615" s="592"/>
      <c r="Q615" s="361"/>
    </row>
    <row r="616" spans="1:17" s="160" customFormat="1" ht="19.95" customHeight="1">
      <c r="A616" s="211"/>
      <c r="B616" s="198" t="s">
        <v>273</v>
      </c>
      <c r="C616" s="179">
        <v>4000</v>
      </c>
      <c r="D616" s="196" t="s">
        <v>533</v>
      </c>
      <c r="E616" s="280"/>
      <c r="F616" s="198"/>
      <c r="G616" s="198">
        <v>10</v>
      </c>
      <c r="H616" s="198"/>
      <c r="I616" s="198">
        <v>10</v>
      </c>
      <c r="J616" s="198"/>
      <c r="K616" s="592"/>
      <c r="L616" s="198">
        <v>10</v>
      </c>
      <c r="M616" s="592"/>
      <c r="N616" s="592"/>
      <c r="O616" s="592">
        <v>10</v>
      </c>
      <c r="P616" s="592"/>
      <c r="Q616" s="361"/>
    </row>
    <row r="617" spans="1:17" s="160" customFormat="1" ht="19.95" customHeight="1">
      <c r="A617" s="343"/>
      <c r="B617" s="557" t="s">
        <v>273</v>
      </c>
      <c r="C617" s="203">
        <v>4000</v>
      </c>
      <c r="D617" s="389" t="s">
        <v>534</v>
      </c>
      <c r="E617" s="295"/>
      <c r="F617" s="557"/>
      <c r="G617" s="557">
        <v>10</v>
      </c>
      <c r="H617" s="557"/>
      <c r="I617" s="557">
        <v>10</v>
      </c>
      <c r="J617" s="557"/>
      <c r="K617" s="999"/>
      <c r="L617" s="557">
        <v>10</v>
      </c>
      <c r="M617" s="999"/>
      <c r="N617" s="999"/>
      <c r="O617" s="999">
        <v>10</v>
      </c>
      <c r="P617" s="999"/>
      <c r="Q617" s="608"/>
    </row>
    <row r="618" spans="1:17" s="160" customFormat="1" ht="19.95" customHeight="1">
      <c r="A618" s="211"/>
      <c r="B618" s="198" t="s">
        <v>273</v>
      </c>
      <c r="C618" s="199">
        <v>4000</v>
      </c>
      <c r="D618" s="349" t="s">
        <v>535</v>
      </c>
      <c r="E618" s="280"/>
      <c r="F618" s="198"/>
      <c r="G618" s="198">
        <v>10</v>
      </c>
      <c r="H618" s="198"/>
      <c r="I618" s="198">
        <v>10</v>
      </c>
      <c r="J618" s="198"/>
      <c r="K618" s="592"/>
      <c r="L618" s="198">
        <v>10</v>
      </c>
      <c r="M618" s="592"/>
      <c r="N618" s="592"/>
      <c r="O618" s="592">
        <v>10</v>
      </c>
      <c r="P618" s="592"/>
      <c r="Q618" s="361"/>
    </row>
    <row r="619" spans="1:17" s="160" customFormat="1" ht="19.95" customHeight="1">
      <c r="A619" s="211"/>
      <c r="B619" s="198" t="s">
        <v>273</v>
      </c>
      <c r="C619" s="179">
        <v>4000</v>
      </c>
      <c r="D619" s="196" t="s">
        <v>536</v>
      </c>
      <c r="E619" s="280"/>
      <c r="F619" s="198"/>
      <c r="G619" s="198">
        <v>10</v>
      </c>
      <c r="H619" s="198"/>
      <c r="I619" s="198">
        <v>10</v>
      </c>
      <c r="J619" s="198"/>
      <c r="K619" s="592"/>
      <c r="L619" s="198">
        <v>10</v>
      </c>
      <c r="M619" s="592"/>
      <c r="N619" s="592"/>
      <c r="O619" s="592">
        <v>10</v>
      </c>
      <c r="P619" s="592"/>
      <c r="Q619" s="361"/>
    </row>
    <row r="620" spans="1:17" s="160" customFormat="1" ht="19.95" customHeight="1">
      <c r="A620" s="211"/>
      <c r="B620" s="198" t="s">
        <v>273</v>
      </c>
      <c r="C620" s="179">
        <v>4000</v>
      </c>
      <c r="D620" s="196" t="s">
        <v>537</v>
      </c>
      <c r="E620" s="280"/>
      <c r="F620" s="198"/>
      <c r="G620" s="198">
        <v>10</v>
      </c>
      <c r="H620" s="198"/>
      <c r="I620" s="198">
        <v>10</v>
      </c>
      <c r="J620" s="198"/>
      <c r="K620" s="592"/>
      <c r="L620" s="198">
        <v>10</v>
      </c>
      <c r="M620" s="592"/>
      <c r="N620" s="592"/>
      <c r="O620" s="592">
        <v>10</v>
      </c>
      <c r="P620" s="592"/>
      <c r="Q620" s="361"/>
    </row>
    <row r="621" spans="1:17" s="160" customFormat="1" ht="19.95" customHeight="1">
      <c r="A621" s="211"/>
      <c r="B621" s="198" t="s">
        <v>273</v>
      </c>
      <c r="C621" s="179">
        <v>4000</v>
      </c>
      <c r="D621" s="196" t="s">
        <v>538</v>
      </c>
      <c r="E621" s="280"/>
      <c r="F621" s="192"/>
      <c r="G621" s="192">
        <v>10</v>
      </c>
      <c r="H621" s="192"/>
      <c r="I621" s="192">
        <v>10</v>
      </c>
      <c r="J621" s="192"/>
      <c r="K621" s="600"/>
      <c r="L621" s="192">
        <v>10</v>
      </c>
      <c r="M621" s="600"/>
      <c r="N621" s="600"/>
      <c r="O621" s="600">
        <v>10</v>
      </c>
      <c r="P621" s="600"/>
      <c r="Q621" s="361"/>
    </row>
    <row r="622" spans="1:17" s="160" customFormat="1" ht="19.95" customHeight="1">
      <c r="A622" s="211"/>
      <c r="B622" s="198" t="s">
        <v>273</v>
      </c>
      <c r="C622" s="179">
        <v>4000</v>
      </c>
      <c r="D622" s="196" t="s">
        <v>539</v>
      </c>
      <c r="E622" s="280"/>
      <c r="F622" s="198"/>
      <c r="G622" s="198">
        <v>10</v>
      </c>
      <c r="H622" s="198"/>
      <c r="I622" s="198">
        <v>10</v>
      </c>
      <c r="J622" s="198"/>
      <c r="K622" s="592"/>
      <c r="L622" s="198">
        <v>10</v>
      </c>
      <c r="M622" s="592"/>
      <c r="N622" s="592"/>
      <c r="O622" s="592">
        <v>10</v>
      </c>
      <c r="P622" s="592"/>
      <c r="Q622" s="361"/>
    </row>
    <row r="623" spans="1:17" s="160" customFormat="1" ht="19.95" customHeight="1">
      <c r="A623" s="211"/>
      <c r="B623" s="198" t="s">
        <v>273</v>
      </c>
      <c r="C623" s="179">
        <v>4000</v>
      </c>
      <c r="D623" s="196" t="s">
        <v>540</v>
      </c>
      <c r="E623" s="280"/>
      <c r="F623" s="198"/>
      <c r="G623" s="198">
        <v>10</v>
      </c>
      <c r="H623" s="198"/>
      <c r="I623" s="198">
        <v>10</v>
      </c>
      <c r="J623" s="198"/>
      <c r="K623" s="592"/>
      <c r="L623" s="198">
        <v>10</v>
      </c>
      <c r="M623" s="592"/>
      <c r="N623" s="592"/>
      <c r="O623" s="592">
        <v>10</v>
      </c>
      <c r="P623" s="592"/>
      <c r="Q623" s="361"/>
    </row>
    <row r="624" spans="1:17" s="160" customFormat="1" ht="19.95" customHeight="1">
      <c r="A624" s="211"/>
      <c r="B624" s="198" t="s">
        <v>273</v>
      </c>
      <c r="C624" s="179">
        <v>4000</v>
      </c>
      <c r="D624" s="196" t="s">
        <v>541</v>
      </c>
      <c r="E624" s="280"/>
      <c r="F624" s="198"/>
      <c r="G624" s="198">
        <v>10</v>
      </c>
      <c r="H624" s="198"/>
      <c r="I624" s="198">
        <v>10</v>
      </c>
      <c r="J624" s="198"/>
      <c r="K624" s="592"/>
      <c r="L624" s="198">
        <v>10</v>
      </c>
      <c r="M624" s="592"/>
      <c r="N624" s="592"/>
      <c r="O624" s="592">
        <v>10</v>
      </c>
      <c r="P624" s="592"/>
      <c r="Q624" s="361"/>
    </row>
    <row r="625" spans="1:17" s="160" customFormat="1" ht="20.399999999999999" customHeight="1">
      <c r="A625" s="211"/>
      <c r="B625" s="198" t="s">
        <v>273</v>
      </c>
      <c r="C625" s="179">
        <v>4000</v>
      </c>
      <c r="D625" s="196" t="s">
        <v>542</v>
      </c>
      <c r="E625" s="280"/>
      <c r="F625" s="198"/>
      <c r="G625" s="198">
        <v>10</v>
      </c>
      <c r="H625" s="198"/>
      <c r="I625" s="198">
        <v>10</v>
      </c>
      <c r="J625" s="198"/>
      <c r="K625" s="592"/>
      <c r="L625" s="198">
        <v>10</v>
      </c>
      <c r="M625" s="592"/>
      <c r="N625" s="592"/>
      <c r="O625" s="592">
        <v>10</v>
      </c>
      <c r="P625" s="592"/>
      <c r="Q625" s="361"/>
    </row>
    <row r="626" spans="1:17" s="160" customFormat="1" ht="20.399999999999999" customHeight="1">
      <c r="A626" s="589" t="s">
        <v>439</v>
      </c>
      <c r="B626" s="590" t="s">
        <v>561</v>
      </c>
      <c r="C626" s="591">
        <v>18000</v>
      </c>
      <c r="D626" s="365" t="s">
        <v>531</v>
      </c>
      <c r="E626" s="280"/>
      <c r="F626" s="280"/>
      <c r="G626" s="280">
        <v>1</v>
      </c>
      <c r="H626" s="280">
        <v>1</v>
      </c>
      <c r="I626" s="280">
        <v>1</v>
      </c>
      <c r="J626" s="280">
        <v>1</v>
      </c>
      <c r="K626" s="280">
        <v>1</v>
      </c>
      <c r="L626" s="278">
        <v>1</v>
      </c>
      <c r="M626" s="278">
        <v>1</v>
      </c>
      <c r="N626" s="278">
        <v>1</v>
      </c>
      <c r="O626" s="280">
        <v>1</v>
      </c>
      <c r="P626" s="280">
        <v>1</v>
      </c>
      <c r="Q626" s="625" t="s">
        <v>543</v>
      </c>
    </row>
    <row r="627" spans="1:17" s="160" customFormat="1" ht="20.399999999999999" customHeight="1">
      <c r="A627" s="258" t="s">
        <v>446</v>
      </c>
      <c r="B627" s="249"/>
      <c r="C627" s="241"/>
      <c r="D627" s="280"/>
      <c r="E627" s="280"/>
      <c r="F627" s="280"/>
      <c r="G627" s="280"/>
      <c r="H627" s="280"/>
      <c r="I627" s="280"/>
      <c r="J627" s="280"/>
      <c r="K627" s="280"/>
      <c r="L627" s="278"/>
      <c r="M627" s="278"/>
      <c r="N627" s="278"/>
      <c r="O627" s="280"/>
      <c r="P627" s="280"/>
      <c r="Q627" s="280"/>
    </row>
    <row r="628" spans="1:17" s="160" customFormat="1" ht="20.399999999999999" customHeight="1">
      <c r="A628" s="69" t="s">
        <v>447</v>
      </c>
      <c r="B628" s="192" t="s">
        <v>470</v>
      </c>
      <c r="C628" s="179">
        <v>10000</v>
      </c>
      <c r="D628" s="522" t="s">
        <v>531</v>
      </c>
      <c r="E628" s="630"/>
      <c r="F628" s="681"/>
      <c r="G628" s="681">
        <v>1</v>
      </c>
      <c r="H628" s="681"/>
      <c r="I628" s="681"/>
      <c r="J628" s="681"/>
      <c r="K628" s="278"/>
      <c r="L628" s="278"/>
      <c r="M628" s="278"/>
      <c r="N628" s="278"/>
      <c r="O628" s="278"/>
      <c r="P628" s="278"/>
      <c r="Q628" s="634" t="s">
        <v>573</v>
      </c>
    </row>
    <row r="629" spans="1:17" s="160" customFormat="1" ht="20.399999999999999" customHeight="1">
      <c r="A629" s="69" t="s">
        <v>572</v>
      </c>
      <c r="B629" s="192" t="s">
        <v>325</v>
      </c>
      <c r="C629" s="179">
        <v>6000</v>
      </c>
      <c r="D629" s="522" t="s">
        <v>531</v>
      </c>
      <c r="E629" s="630"/>
      <c r="F629" s="681"/>
      <c r="G629" s="681">
        <v>1</v>
      </c>
      <c r="H629" s="681"/>
      <c r="I629" s="681"/>
      <c r="J629" s="681">
        <v>1</v>
      </c>
      <c r="K629" s="278"/>
      <c r="L629" s="278"/>
      <c r="M629" s="278">
        <v>1</v>
      </c>
      <c r="N629" s="278"/>
      <c r="O629" s="278"/>
      <c r="P629" s="278"/>
      <c r="Q629" s="634"/>
    </row>
    <row r="630" spans="1:17" s="160" customFormat="1" ht="20.399999999999999" customHeight="1">
      <c r="A630" s="69" t="s">
        <v>448</v>
      </c>
      <c r="B630" s="192" t="s">
        <v>297</v>
      </c>
      <c r="C630" s="179">
        <v>12000</v>
      </c>
      <c r="D630" s="633" t="s">
        <v>532</v>
      </c>
      <c r="E630" s="630"/>
      <c r="F630" s="681"/>
      <c r="G630" s="681">
        <v>1</v>
      </c>
      <c r="H630" s="681"/>
      <c r="I630" s="681"/>
      <c r="J630" s="681"/>
      <c r="K630" s="278"/>
      <c r="L630" s="278"/>
      <c r="M630" s="278"/>
      <c r="N630" s="278"/>
      <c r="O630" s="278"/>
      <c r="P630" s="278"/>
      <c r="Q630" s="634" t="s">
        <v>573</v>
      </c>
    </row>
    <row r="631" spans="1:17" s="160" customFormat="1" ht="20.399999999999999" customHeight="1">
      <c r="A631" s="69" t="s">
        <v>572</v>
      </c>
      <c r="B631" s="192" t="s">
        <v>325</v>
      </c>
      <c r="C631" s="179">
        <v>8000</v>
      </c>
      <c r="D631" s="633" t="s">
        <v>531</v>
      </c>
      <c r="E631" s="630"/>
      <c r="F631" s="681"/>
      <c r="G631" s="681">
        <v>1</v>
      </c>
      <c r="H631" s="681"/>
      <c r="I631" s="681"/>
      <c r="J631" s="681">
        <v>1</v>
      </c>
      <c r="K631" s="278"/>
      <c r="L631" s="278"/>
      <c r="M631" s="278">
        <v>1</v>
      </c>
      <c r="N631" s="278"/>
      <c r="O631" s="278">
        <v>1</v>
      </c>
      <c r="P631" s="278"/>
      <c r="Q631" s="523"/>
    </row>
    <row r="632" spans="1:17" s="160" customFormat="1" ht="20.399999999999999" customHeight="1">
      <c r="A632" s="69" t="s">
        <v>814</v>
      </c>
      <c r="B632" s="192" t="s">
        <v>440</v>
      </c>
      <c r="C632" s="179">
        <v>66000</v>
      </c>
      <c r="D632" s="522"/>
      <c r="E632" s="522"/>
      <c r="F632" s="522"/>
      <c r="G632" s="522"/>
      <c r="H632" s="522"/>
      <c r="I632" s="522"/>
      <c r="J632" s="522"/>
      <c r="K632" s="280"/>
      <c r="L632" s="278"/>
      <c r="M632" s="278"/>
      <c r="N632" s="278"/>
      <c r="O632" s="280"/>
      <c r="P632" s="280"/>
      <c r="Q632" s="634" t="s">
        <v>573</v>
      </c>
    </row>
    <row r="633" spans="1:17" s="160" customFormat="1" ht="20.399999999999999" customHeight="1">
      <c r="A633" s="69"/>
      <c r="B633" s="192" t="s">
        <v>470</v>
      </c>
      <c r="C633" s="179">
        <v>5500</v>
      </c>
      <c r="D633" s="349" t="s">
        <v>532</v>
      </c>
      <c r="E633" s="630"/>
      <c r="F633" s="630"/>
      <c r="G633" s="630"/>
      <c r="H633" s="630"/>
      <c r="I633" s="630"/>
      <c r="J633" s="681"/>
      <c r="K633" s="278">
        <v>1</v>
      </c>
      <c r="L633" s="278"/>
      <c r="M633" s="278"/>
      <c r="N633" s="278"/>
      <c r="O633" s="278"/>
      <c r="P633" s="278"/>
      <c r="Q633" s="523"/>
    </row>
    <row r="634" spans="1:17" s="160" customFormat="1" ht="20.399999999999999" customHeight="1">
      <c r="A634" s="69"/>
      <c r="B634" s="192" t="s">
        <v>470</v>
      </c>
      <c r="C634" s="179">
        <v>5500</v>
      </c>
      <c r="D634" s="349" t="s">
        <v>533</v>
      </c>
      <c r="E634" s="630"/>
      <c r="F634" s="630"/>
      <c r="G634" s="630"/>
      <c r="H634" s="630"/>
      <c r="I634" s="630"/>
      <c r="J634" s="681"/>
      <c r="K634" s="278">
        <v>1</v>
      </c>
      <c r="L634" s="278"/>
      <c r="M634" s="278"/>
      <c r="N634" s="278"/>
      <c r="O634" s="278"/>
      <c r="P634" s="278"/>
      <c r="Q634" s="523"/>
    </row>
    <row r="635" spans="1:17" s="160" customFormat="1" ht="20.399999999999999" customHeight="1">
      <c r="A635" s="69"/>
      <c r="B635" s="192" t="s">
        <v>470</v>
      </c>
      <c r="C635" s="179">
        <v>5500</v>
      </c>
      <c r="D635" s="349" t="s">
        <v>534</v>
      </c>
      <c r="E635" s="630"/>
      <c r="F635" s="630"/>
      <c r="G635" s="630"/>
      <c r="H635" s="630"/>
      <c r="I635" s="630"/>
      <c r="J635" s="681"/>
      <c r="K635" s="278">
        <v>1</v>
      </c>
      <c r="L635" s="278"/>
      <c r="M635" s="278"/>
      <c r="N635" s="278"/>
      <c r="O635" s="278"/>
      <c r="P635" s="278"/>
      <c r="Q635" s="523"/>
    </row>
    <row r="636" spans="1:17" s="160" customFormat="1" ht="20.399999999999999" customHeight="1">
      <c r="A636" s="69"/>
      <c r="B636" s="192" t="s">
        <v>470</v>
      </c>
      <c r="C636" s="179">
        <v>5500</v>
      </c>
      <c r="D636" s="349" t="s">
        <v>535</v>
      </c>
      <c r="E636" s="630"/>
      <c r="F636" s="630"/>
      <c r="G636" s="630"/>
      <c r="H636" s="630"/>
      <c r="I636" s="630"/>
      <c r="J636" s="681"/>
      <c r="K636" s="278">
        <v>1</v>
      </c>
      <c r="L636" s="278"/>
      <c r="M636" s="278"/>
      <c r="N636" s="278"/>
      <c r="O636" s="278"/>
      <c r="P636" s="278"/>
      <c r="Q636" s="523"/>
    </row>
    <row r="637" spans="1:17" s="160" customFormat="1" ht="20.399999999999999" customHeight="1">
      <c r="A637" s="69"/>
      <c r="B637" s="192" t="s">
        <v>470</v>
      </c>
      <c r="C637" s="179">
        <v>5500</v>
      </c>
      <c r="D637" s="349" t="s">
        <v>536</v>
      </c>
      <c r="E637" s="630"/>
      <c r="F637" s="630"/>
      <c r="G637" s="630"/>
      <c r="H637" s="630"/>
      <c r="I637" s="630"/>
      <c r="J637" s="681"/>
      <c r="K637" s="278">
        <v>1</v>
      </c>
      <c r="L637" s="278"/>
      <c r="M637" s="278"/>
      <c r="N637" s="278"/>
      <c r="O637" s="278"/>
      <c r="P637" s="278"/>
      <c r="Q637" s="523"/>
    </row>
    <row r="638" spans="1:17" s="160" customFormat="1" ht="20.399999999999999" customHeight="1">
      <c r="A638" s="69"/>
      <c r="B638" s="192" t="s">
        <v>470</v>
      </c>
      <c r="C638" s="179">
        <v>5500</v>
      </c>
      <c r="D638" s="349" t="s">
        <v>537</v>
      </c>
      <c r="E638" s="630"/>
      <c r="F638" s="630"/>
      <c r="G638" s="630"/>
      <c r="H638" s="630"/>
      <c r="I638" s="630"/>
      <c r="J638" s="681"/>
      <c r="K638" s="278">
        <v>1</v>
      </c>
      <c r="L638" s="278"/>
      <c r="M638" s="278"/>
      <c r="N638" s="278"/>
      <c r="O638" s="278"/>
      <c r="P638" s="278"/>
      <c r="Q638" s="523"/>
    </row>
    <row r="639" spans="1:17" s="160" customFormat="1" ht="20.399999999999999" customHeight="1">
      <c r="A639" s="69"/>
      <c r="B639" s="192" t="s">
        <v>470</v>
      </c>
      <c r="C639" s="179">
        <v>5500</v>
      </c>
      <c r="D639" s="349" t="s">
        <v>538</v>
      </c>
      <c r="E639" s="630"/>
      <c r="F639" s="630"/>
      <c r="G639" s="630"/>
      <c r="H639" s="630"/>
      <c r="I639" s="630"/>
      <c r="J639" s="681"/>
      <c r="K639" s="278">
        <v>1</v>
      </c>
      <c r="L639" s="278"/>
      <c r="M639" s="278"/>
      <c r="N639" s="278"/>
      <c r="O639" s="278"/>
      <c r="P639" s="278"/>
      <c r="Q639" s="523"/>
    </row>
    <row r="640" spans="1:17" s="160" customFormat="1" ht="20.399999999999999" customHeight="1">
      <c r="A640" s="69"/>
      <c r="B640" s="192" t="s">
        <v>470</v>
      </c>
      <c r="C640" s="179">
        <v>5500</v>
      </c>
      <c r="D640" s="349" t="s">
        <v>539</v>
      </c>
      <c r="E640" s="630"/>
      <c r="F640" s="630"/>
      <c r="G640" s="630"/>
      <c r="H640" s="630"/>
      <c r="I640" s="630"/>
      <c r="J640" s="681"/>
      <c r="K640" s="278">
        <v>1</v>
      </c>
      <c r="L640" s="278"/>
      <c r="M640" s="278"/>
      <c r="N640" s="278"/>
      <c r="O640" s="278"/>
      <c r="P640" s="278"/>
      <c r="Q640" s="523"/>
    </row>
    <row r="641" spans="1:17" s="160" customFormat="1" ht="20.399999999999999" customHeight="1">
      <c r="A641" s="69"/>
      <c r="B641" s="192" t="s">
        <v>470</v>
      </c>
      <c r="C641" s="179">
        <v>5500</v>
      </c>
      <c r="D641" s="349" t="s">
        <v>540</v>
      </c>
      <c r="E641" s="630"/>
      <c r="F641" s="630"/>
      <c r="G641" s="630"/>
      <c r="H641" s="630"/>
      <c r="I641" s="630"/>
      <c r="J641" s="681"/>
      <c r="K641" s="278">
        <v>1</v>
      </c>
      <c r="L641" s="278"/>
      <c r="M641" s="278"/>
      <c r="N641" s="278"/>
      <c r="O641" s="278"/>
      <c r="P641" s="278"/>
      <c r="Q641" s="523"/>
    </row>
    <row r="642" spans="1:17" s="160" customFormat="1" ht="20.399999999999999" customHeight="1">
      <c r="A642" s="69"/>
      <c r="B642" s="192" t="s">
        <v>470</v>
      </c>
      <c r="C642" s="179">
        <v>5500</v>
      </c>
      <c r="D642" s="349" t="s">
        <v>541</v>
      </c>
      <c r="E642" s="630"/>
      <c r="F642" s="630"/>
      <c r="G642" s="630"/>
      <c r="H642" s="630"/>
      <c r="I642" s="630"/>
      <c r="J642" s="681"/>
      <c r="K642" s="278">
        <v>1</v>
      </c>
      <c r="L642" s="278"/>
      <c r="M642" s="278"/>
      <c r="N642" s="278"/>
      <c r="O642" s="278"/>
      <c r="P642" s="278"/>
      <c r="Q642" s="523"/>
    </row>
    <row r="643" spans="1:17" s="160" customFormat="1" ht="20.399999999999999" customHeight="1">
      <c r="A643" s="69"/>
      <c r="B643" s="192" t="s">
        <v>470</v>
      </c>
      <c r="C643" s="179">
        <v>5500</v>
      </c>
      <c r="D643" s="349" t="s">
        <v>542</v>
      </c>
      <c r="E643" s="630"/>
      <c r="F643" s="630"/>
      <c r="G643" s="630"/>
      <c r="H643" s="630"/>
      <c r="I643" s="630"/>
      <c r="J643" s="681"/>
      <c r="K643" s="278">
        <v>1</v>
      </c>
      <c r="L643" s="278"/>
      <c r="M643" s="278"/>
      <c r="N643" s="278"/>
      <c r="O643" s="278"/>
      <c r="P643" s="278"/>
      <c r="Q643" s="523"/>
    </row>
    <row r="644" spans="1:17" s="160" customFormat="1" ht="20.399999999999999" customHeight="1">
      <c r="A644" s="201" t="s">
        <v>574</v>
      </c>
      <c r="B644" s="557" t="s">
        <v>325</v>
      </c>
      <c r="C644" s="203">
        <v>5500</v>
      </c>
      <c r="D644" s="389" t="s">
        <v>531</v>
      </c>
      <c r="E644" s="1004"/>
      <c r="F644" s="1004"/>
      <c r="G644" s="1004"/>
      <c r="H644" s="1004"/>
      <c r="I644" s="1004"/>
      <c r="J644" s="1005"/>
      <c r="K644" s="310">
        <v>1</v>
      </c>
      <c r="L644" s="310"/>
      <c r="M644" s="310">
        <v>1</v>
      </c>
      <c r="N644" s="310"/>
      <c r="O644" s="310">
        <v>1</v>
      </c>
      <c r="P644" s="310"/>
      <c r="Q644" s="1006"/>
    </row>
    <row r="645" spans="1:17" s="160" customFormat="1" ht="21.6" customHeight="1">
      <c r="A645" s="183" t="s">
        <v>450</v>
      </c>
      <c r="B645" s="319"/>
      <c r="C645" s="199"/>
      <c r="D645" s="533"/>
      <c r="E645" s="629"/>
      <c r="F645" s="629"/>
      <c r="G645" s="629"/>
      <c r="H645" s="629"/>
      <c r="I645" s="629"/>
      <c r="J645" s="629"/>
      <c r="K645" s="631"/>
      <c r="L645" s="631"/>
      <c r="M645" s="631"/>
      <c r="N645" s="631"/>
      <c r="O645" s="631"/>
      <c r="P645" s="631"/>
      <c r="Q645" s="1003" t="s">
        <v>573</v>
      </c>
    </row>
    <row r="646" spans="1:17" s="160" customFormat="1" ht="21.6" customHeight="1">
      <c r="A646" s="69" t="s">
        <v>451</v>
      </c>
      <c r="B646" s="175" t="s">
        <v>440</v>
      </c>
      <c r="C646" s="364">
        <v>55000</v>
      </c>
      <c r="D646" s="522" t="s">
        <v>531</v>
      </c>
      <c r="E646" s="630"/>
      <c r="F646" s="630"/>
      <c r="G646" s="681">
        <v>11</v>
      </c>
      <c r="H646" s="630"/>
      <c r="I646" s="630"/>
      <c r="J646" s="630"/>
      <c r="K646" s="631"/>
      <c r="L646" s="631"/>
      <c r="M646" s="631"/>
      <c r="N646" s="631"/>
      <c r="O646" s="631"/>
      <c r="P646" s="631"/>
      <c r="Q646" s="523"/>
    </row>
    <row r="647" spans="1:17" s="160" customFormat="1" ht="21.6" customHeight="1">
      <c r="A647" s="69" t="s">
        <v>452</v>
      </c>
      <c r="B647" s="175"/>
      <c r="C647" s="179"/>
      <c r="D647" s="522"/>
      <c r="E647" s="522"/>
      <c r="F647" s="522"/>
      <c r="G647" s="522"/>
      <c r="H647" s="522"/>
      <c r="I647" s="522"/>
      <c r="J647" s="522"/>
      <c r="K647" s="280"/>
      <c r="L647" s="278"/>
      <c r="M647" s="278"/>
      <c r="N647" s="278"/>
      <c r="O647" s="280"/>
      <c r="P647" s="280"/>
      <c r="Q647" s="634" t="s">
        <v>573</v>
      </c>
    </row>
    <row r="648" spans="1:17" s="160" customFormat="1" ht="21.6" customHeight="1">
      <c r="A648" s="69" t="s">
        <v>453</v>
      </c>
      <c r="B648" s="175" t="s">
        <v>471</v>
      </c>
      <c r="C648" s="364">
        <v>21200</v>
      </c>
      <c r="D648" s="522"/>
      <c r="E648" s="522"/>
      <c r="F648" s="522"/>
      <c r="G648" s="522"/>
      <c r="H648" s="522"/>
      <c r="I648" s="522"/>
      <c r="J648" s="522"/>
      <c r="K648" s="280"/>
      <c r="L648" s="278"/>
      <c r="M648" s="278"/>
      <c r="N648" s="278"/>
      <c r="O648" s="280"/>
      <c r="P648" s="280"/>
      <c r="Q648" s="632" t="s">
        <v>575</v>
      </c>
    </row>
    <row r="649" spans="1:17" s="160" customFormat="1" ht="21.6" customHeight="1">
      <c r="A649" s="69" t="s">
        <v>576</v>
      </c>
      <c r="B649" s="175" t="s">
        <v>577</v>
      </c>
      <c r="C649" s="364">
        <v>8800</v>
      </c>
      <c r="D649" s="279"/>
      <c r="E649" s="630"/>
      <c r="F649" s="630"/>
      <c r="G649" s="630"/>
      <c r="H649" s="630"/>
      <c r="I649" s="630"/>
      <c r="J649" s="630"/>
      <c r="K649" s="631"/>
      <c r="L649" s="631"/>
      <c r="M649" s="631"/>
      <c r="N649" s="631"/>
      <c r="O649" s="631"/>
      <c r="P649" s="631"/>
      <c r="Q649" s="523"/>
    </row>
    <row r="650" spans="1:17" s="160" customFormat="1" ht="21.6" customHeight="1">
      <c r="A650" s="69"/>
      <c r="B650" s="175" t="s">
        <v>578</v>
      </c>
      <c r="C650" s="364">
        <v>800</v>
      </c>
      <c r="D650" s="279" t="s">
        <v>532</v>
      </c>
      <c r="E650" s="630"/>
      <c r="F650" s="630"/>
      <c r="G650" s="681">
        <v>2</v>
      </c>
      <c r="H650" s="630"/>
      <c r="I650" s="630"/>
      <c r="J650" s="630"/>
      <c r="K650" s="631"/>
      <c r="L650" s="631"/>
      <c r="M650" s="631"/>
      <c r="N650" s="631"/>
      <c r="O650" s="631"/>
      <c r="P650" s="631"/>
      <c r="Q650" s="523"/>
    </row>
    <row r="651" spans="1:17" s="160" customFormat="1" ht="21.6" customHeight="1">
      <c r="A651" s="69"/>
      <c r="B651" s="175" t="s">
        <v>578</v>
      </c>
      <c r="C651" s="364">
        <v>800</v>
      </c>
      <c r="D651" s="279" t="s">
        <v>533</v>
      </c>
      <c r="E651" s="630"/>
      <c r="F651" s="630"/>
      <c r="G651" s="681">
        <v>2</v>
      </c>
      <c r="H651" s="630"/>
      <c r="I651" s="630"/>
      <c r="J651" s="630"/>
      <c r="K651" s="631"/>
      <c r="L651" s="631"/>
      <c r="M651" s="631"/>
      <c r="N651" s="631"/>
      <c r="O651" s="631"/>
      <c r="P651" s="631"/>
      <c r="Q651" s="523"/>
    </row>
    <row r="652" spans="1:17" s="160" customFormat="1" ht="21.6" customHeight="1">
      <c r="A652" s="69"/>
      <c r="B652" s="175" t="s">
        <v>578</v>
      </c>
      <c r="C652" s="364">
        <v>800</v>
      </c>
      <c r="D652" s="279" t="s">
        <v>534</v>
      </c>
      <c r="E652" s="630"/>
      <c r="F652" s="630"/>
      <c r="G652" s="681">
        <v>2</v>
      </c>
      <c r="H652" s="630"/>
      <c r="I652" s="630"/>
      <c r="J652" s="630"/>
      <c r="K652" s="631"/>
      <c r="L652" s="631"/>
      <c r="M652" s="631"/>
      <c r="N652" s="631"/>
      <c r="O652" s="631"/>
      <c r="P652" s="631"/>
      <c r="Q652" s="523"/>
    </row>
    <row r="653" spans="1:17" s="160" customFormat="1" ht="21.6" customHeight="1">
      <c r="A653" s="69"/>
      <c r="B653" s="175" t="s">
        <v>578</v>
      </c>
      <c r="C653" s="364">
        <v>800</v>
      </c>
      <c r="D653" s="279" t="s">
        <v>535</v>
      </c>
      <c r="E653" s="630"/>
      <c r="F653" s="630"/>
      <c r="G653" s="681">
        <v>2</v>
      </c>
      <c r="H653" s="630"/>
      <c r="I653" s="630"/>
      <c r="J653" s="630"/>
      <c r="K653" s="631"/>
      <c r="L653" s="631"/>
      <c r="M653" s="631"/>
      <c r="N653" s="631"/>
      <c r="O653" s="631"/>
      <c r="P653" s="631"/>
      <c r="Q653" s="523"/>
    </row>
    <row r="654" spans="1:17" s="160" customFormat="1" ht="21.6" customHeight="1">
      <c r="A654" s="69"/>
      <c r="B654" s="175" t="s">
        <v>578</v>
      </c>
      <c r="C654" s="364">
        <v>800</v>
      </c>
      <c r="D654" s="279" t="s">
        <v>536</v>
      </c>
      <c r="E654" s="630"/>
      <c r="F654" s="630"/>
      <c r="G654" s="681">
        <v>2</v>
      </c>
      <c r="H654" s="630"/>
      <c r="I654" s="630"/>
      <c r="J654" s="630"/>
      <c r="K654" s="631"/>
      <c r="L654" s="631"/>
      <c r="M654" s="631"/>
      <c r="N654" s="631"/>
      <c r="O654" s="631"/>
      <c r="P654" s="631"/>
      <c r="Q654" s="523"/>
    </row>
    <row r="655" spans="1:17" s="160" customFormat="1" ht="21.6" customHeight="1">
      <c r="A655" s="69"/>
      <c r="B655" s="175" t="s">
        <v>578</v>
      </c>
      <c r="C655" s="364">
        <v>800</v>
      </c>
      <c r="D655" s="279" t="s">
        <v>537</v>
      </c>
      <c r="E655" s="630"/>
      <c r="F655" s="630"/>
      <c r="G655" s="681">
        <v>2</v>
      </c>
      <c r="H655" s="630"/>
      <c r="I655" s="630"/>
      <c r="J655" s="630"/>
      <c r="K655" s="631"/>
      <c r="L655" s="631"/>
      <c r="M655" s="631"/>
      <c r="N655" s="631"/>
      <c r="O655" s="631"/>
      <c r="P655" s="631"/>
      <c r="Q655" s="523"/>
    </row>
    <row r="656" spans="1:17" s="160" customFormat="1" ht="21.6" customHeight="1">
      <c r="A656" s="69"/>
      <c r="B656" s="175" t="s">
        <v>578</v>
      </c>
      <c r="C656" s="364">
        <v>800</v>
      </c>
      <c r="D656" s="279" t="s">
        <v>538</v>
      </c>
      <c r="E656" s="630"/>
      <c r="F656" s="630"/>
      <c r="G656" s="681">
        <v>2</v>
      </c>
      <c r="H656" s="630"/>
      <c r="I656" s="630"/>
      <c r="J656" s="630"/>
      <c r="K656" s="631"/>
      <c r="L656" s="631"/>
      <c r="M656" s="631"/>
      <c r="N656" s="631"/>
      <c r="O656" s="631"/>
      <c r="P656" s="631"/>
      <c r="Q656" s="523"/>
    </row>
    <row r="657" spans="1:17" s="160" customFormat="1" ht="21.6" customHeight="1">
      <c r="A657" s="69"/>
      <c r="B657" s="175" t="s">
        <v>578</v>
      </c>
      <c r="C657" s="364">
        <v>800</v>
      </c>
      <c r="D657" s="279" t="s">
        <v>539</v>
      </c>
      <c r="E657" s="630"/>
      <c r="F657" s="630"/>
      <c r="G657" s="681">
        <v>2</v>
      </c>
      <c r="H657" s="630"/>
      <c r="I657" s="630"/>
      <c r="J657" s="630"/>
      <c r="K657" s="631"/>
      <c r="L657" s="631"/>
      <c r="M657" s="631"/>
      <c r="N657" s="631"/>
      <c r="O657" s="631"/>
      <c r="P657" s="631"/>
      <c r="Q657" s="523"/>
    </row>
    <row r="658" spans="1:17" s="160" customFormat="1" ht="21.6" customHeight="1">
      <c r="A658" s="69"/>
      <c r="B658" s="175" t="s">
        <v>578</v>
      </c>
      <c r="C658" s="364">
        <v>800</v>
      </c>
      <c r="D658" s="279" t="s">
        <v>540</v>
      </c>
      <c r="E658" s="630"/>
      <c r="F658" s="630"/>
      <c r="G658" s="681">
        <v>2</v>
      </c>
      <c r="H658" s="630"/>
      <c r="I658" s="630"/>
      <c r="J658" s="630"/>
      <c r="K658" s="631"/>
      <c r="L658" s="631"/>
      <c r="M658" s="631"/>
      <c r="N658" s="631"/>
      <c r="O658" s="631"/>
      <c r="P658" s="631"/>
      <c r="Q658" s="523"/>
    </row>
    <row r="659" spans="1:17" s="160" customFormat="1" ht="21.6" customHeight="1">
      <c r="A659" s="69"/>
      <c r="B659" s="175" t="s">
        <v>578</v>
      </c>
      <c r="C659" s="364">
        <v>800</v>
      </c>
      <c r="D659" s="279" t="s">
        <v>541</v>
      </c>
      <c r="E659" s="630"/>
      <c r="F659" s="630"/>
      <c r="G659" s="681">
        <v>2</v>
      </c>
      <c r="H659" s="630"/>
      <c r="I659" s="630"/>
      <c r="J659" s="630"/>
      <c r="K659" s="631"/>
      <c r="L659" s="631"/>
      <c r="M659" s="631"/>
      <c r="N659" s="631"/>
      <c r="O659" s="631"/>
      <c r="P659" s="631"/>
      <c r="Q659" s="523"/>
    </row>
    <row r="660" spans="1:17" s="160" customFormat="1" ht="21.6" customHeight="1">
      <c r="A660" s="69"/>
      <c r="B660" s="175" t="s">
        <v>578</v>
      </c>
      <c r="C660" s="364">
        <v>800</v>
      </c>
      <c r="D660" s="279" t="s">
        <v>542</v>
      </c>
      <c r="E660" s="630"/>
      <c r="F660" s="630"/>
      <c r="G660" s="681">
        <v>2</v>
      </c>
      <c r="H660" s="630"/>
      <c r="I660" s="630"/>
      <c r="J660" s="630"/>
      <c r="K660" s="631"/>
      <c r="L660" s="631"/>
      <c r="M660" s="631"/>
      <c r="N660" s="631"/>
      <c r="O660" s="631"/>
      <c r="P660" s="631"/>
      <c r="Q660" s="523"/>
    </row>
    <row r="661" spans="1:17" s="160" customFormat="1" ht="21.6" customHeight="1">
      <c r="A661" s="69" t="s">
        <v>579</v>
      </c>
      <c r="B661" s="175" t="s">
        <v>580</v>
      </c>
      <c r="C661" s="364">
        <v>12400</v>
      </c>
      <c r="D661" s="522"/>
      <c r="E661" s="630"/>
      <c r="F661" s="630"/>
      <c r="G661" s="630"/>
      <c r="H661" s="630"/>
      <c r="I661" s="630"/>
      <c r="J661" s="630"/>
      <c r="K661" s="631"/>
      <c r="L661" s="631"/>
      <c r="M661" s="631"/>
      <c r="N661" s="631"/>
      <c r="O661" s="631"/>
      <c r="P661" s="631"/>
      <c r="Q661" s="523"/>
    </row>
    <row r="662" spans="1:17" s="160" customFormat="1" ht="21.6" customHeight="1">
      <c r="A662" s="69" t="s">
        <v>581</v>
      </c>
      <c r="B662" s="175"/>
      <c r="C662" s="364"/>
      <c r="D662" s="522"/>
      <c r="E662" s="630"/>
      <c r="F662" s="630"/>
      <c r="G662" s="630"/>
      <c r="H662" s="630"/>
      <c r="I662" s="630"/>
      <c r="J662" s="630"/>
      <c r="K662" s="631"/>
      <c r="L662" s="631"/>
      <c r="M662" s="631"/>
      <c r="N662" s="631"/>
      <c r="O662" s="631"/>
      <c r="P662" s="631"/>
      <c r="Q662" s="523"/>
    </row>
    <row r="663" spans="1:17" s="160" customFormat="1" ht="21.6" customHeight="1">
      <c r="A663" s="196" t="s">
        <v>582</v>
      </c>
      <c r="B663" s="192" t="s">
        <v>583</v>
      </c>
      <c r="C663" s="179">
        <v>1200</v>
      </c>
      <c r="D663" s="279" t="s">
        <v>532</v>
      </c>
      <c r="E663" s="630"/>
      <c r="F663" s="630"/>
      <c r="G663" s="681">
        <v>3</v>
      </c>
      <c r="H663" s="630"/>
      <c r="I663" s="630"/>
      <c r="J663" s="630"/>
      <c r="K663" s="631"/>
      <c r="L663" s="631"/>
      <c r="M663" s="631"/>
      <c r="N663" s="631"/>
      <c r="O663" s="631"/>
      <c r="P663" s="631"/>
      <c r="Q663" s="523"/>
    </row>
    <row r="664" spans="1:17" s="160" customFormat="1" ht="21.6" customHeight="1">
      <c r="A664" s="196"/>
      <c r="B664" s="192" t="s">
        <v>583</v>
      </c>
      <c r="C664" s="179">
        <v>1200</v>
      </c>
      <c r="D664" s="279" t="s">
        <v>533</v>
      </c>
      <c r="E664" s="630"/>
      <c r="F664" s="630"/>
      <c r="G664" s="681">
        <v>3</v>
      </c>
      <c r="H664" s="630"/>
      <c r="I664" s="630"/>
      <c r="J664" s="630"/>
      <c r="K664" s="631"/>
      <c r="L664" s="631"/>
      <c r="M664" s="631"/>
      <c r="N664" s="631"/>
      <c r="O664" s="631"/>
      <c r="P664" s="631"/>
      <c r="Q664" s="523"/>
    </row>
    <row r="665" spans="1:17" s="160" customFormat="1" ht="21.6" customHeight="1">
      <c r="A665" s="196"/>
      <c r="B665" s="192" t="s">
        <v>578</v>
      </c>
      <c r="C665" s="179">
        <v>800</v>
      </c>
      <c r="D665" s="279" t="s">
        <v>541</v>
      </c>
      <c r="E665" s="630"/>
      <c r="F665" s="630"/>
      <c r="G665" s="681">
        <v>2</v>
      </c>
      <c r="H665" s="630"/>
      <c r="I665" s="630"/>
      <c r="J665" s="630"/>
      <c r="K665" s="631"/>
      <c r="L665" s="631"/>
      <c r="M665" s="631"/>
      <c r="N665" s="631"/>
      <c r="O665" s="631"/>
      <c r="P665" s="631"/>
      <c r="Q665" s="523"/>
    </row>
    <row r="666" spans="1:17" s="160" customFormat="1" ht="21.6" customHeight="1">
      <c r="A666" s="196" t="s">
        <v>584</v>
      </c>
      <c r="B666" s="192" t="s">
        <v>578</v>
      </c>
      <c r="C666" s="179">
        <v>800</v>
      </c>
      <c r="D666" s="279" t="s">
        <v>541</v>
      </c>
      <c r="E666" s="630"/>
      <c r="F666" s="630"/>
      <c r="G666" s="681">
        <v>2</v>
      </c>
      <c r="H666" s="630"/>
      <c r="I666" s="630"/>
      <c r="J666" s="630"/>
      <c r="K666" s="631"/>
      <c r="L666" s="631"/>
      <c r="M666" s="631"/>
      <c r="N666" s="631"/>
      <c r="O666" s="631"/>
      <c r="P666" s="631"/>
      <c r="Q666" s="523"/>
    </row>
    <row r="667" spans="1:17" s="160" customFormat="1" ht="21.6" customHeight="1">
      <c r="A667" s="196"/>
      <c r="B667" s="192" t="s">
        <v>578</v>
      </c>
      <c r="C667" s="179">
        <v>800</v>
      </c>
      <c r="D667" s="279" t="s">
        <v>539</v>
      </c>
      <c r="E667" s="630"/>
      <c r="F667" s="630"/>
      <c r="G667" s="681">
        <v>2</v>
      </c>
      <c r="H667" s="630"/>
      <c r="I667" s="630"/>
      <c r="J667" s="630"/>
      <c r="K667" s="631"/>
      <c r="L667" s="631"/>
      <c r="M667" s="631"/>
      <c r="N667" s="631"/>
      <c r="O667" s="631"/>
      <c r="P667" s="631"/>
      <c r="Q667" s="523"/>
    </row>
    <row r="668" spans="1:17" s="160" customFormat="1" ht="21.6" customHeight="1">
      <c r="A668" s="196"/>
      <c r="B668" s="192" t="s">
        <v>578</v>
      </c>
      <c r="C668" s="179">
        <v>800</v>
      </c>
      <c r="D668" s="279" t="s">
        <v>537</v>
      </c>
      <c r="E668" s="630"/>
      <c r="F668" s="630"/>
      <c r="G668" s="681">
        <v>2</v>
      </c>
      <c r="H668" s="630"/>
      <c r="I668" s="630"/>
      <c r="J668" s="630"/>
      <c r="K668" s="631"/>
      <c r="L668" s="631"/>
      <c r="M668" s="631"/>
      <c r="N668" s="631"/>
      <c r="O668" s="631"/>
      <c r="P668" s="631"/>
      <c r="Q668" s="523"/>
    </row>
    <row r="669" spans="1:17" s="160" customFormat="1" ht="21.6" customHeight="1">
      <c r="A669" s="389"/>
      <c r="B669" s="557" t="s">
        <v>578</v>
      </c>
      <c r="C669" s="203">
        <v>800</v>
      </c>
      <c r="D669" s="1008" t="s">
        <v>536</v>
      </c>
      <c r="E669" s="1004"/>
      <c r="F669" s="1004"/>
      <c r="G669" s="1005">
        <v>2</v>
      </c>
      <c r="H669" s="1004"/>
      <c r="I669" s="1004"/>
      <c r="J669" s="1004"/>
      <c r="K669" s="1009"/>
      <c r="L669" s="1009"/>
      <c r="M669" s="1009"/>
      <c r="N669" s="1009"/>
      <c r="O669" s="1009"/>
      <c r="P669" s="1009"/>
      <c r="Q669" s="1006"/>
    </row>
    <row r="670" spans="1:17" s="160" customFormat="1" ht="21.6" customHeight="1">
      <c r="A670" s="349" t="s">
        <v>585</v>
      </c>
      <c r="B670" s="198" t="s">
        <v>297</v>
      </c>
      <c r="C670" s="199">
        <v>400</v>
      </c>
      <c r="D670" s="1007" t="s">
        <v>532</v>
      </c>
      <c r="E670" s="629"/>
      <c r="F670" s="629"/>
      <c r="G670" s="294">
        <v>1</v>
      </c>
      <c r="H670" s="629"/>
      <c r="I670" s="629"/>
      <c r="J670" s="629"/>
      <c r="K670" s="631"/>
      <c r="L670" s="631"/>
      <c r="M670" s="631"/>
      <c r="N670" s="631"/>
      <c r="O670" s="631"/>
      <c r="P670" s="631"/>
      <c r="Q670" s="637"/>
    </row>
    <row r="671" spans="1:17" s="160" customFormat="1" ht="21.6" customHeight="1">
      <c r="A671" s="196"/>
      <c r="B671" s="192" t="s">
        <v>297</v>
      </c>
      <c r="C671" s="179">
        <v>400</v>
      </c>
      <c r="D671" s="279" t="s">
        <v>537</v>
      </c>
      <c r="E671" s="630"/>
      <c r="F671" s="630"/>
      <c r="G671" s="681">
        <v>1</v>
      </c>
      <c r="H671" s="630"/>
      <c r="I671" s="630"/>
      <c r="J671" s="630"/>
      <c r="K671" s="631"/>
      <c r="L671" s="631"/>
      <c r="M671" s="631"/>
      <c r="N671" s="631"/>
      <c r="O671" s="631"/>
      <c r="P671" s="631"/>
      <c r="Q671" s="523"/>
    </row>
    <row r="672" spans="1:17" s="160" customFormat="1" ht="21.6" customHeight="1">
      <c r="A672" s="196"/>
      <c r="B672" s="192" t="s">
        <v>297</v>
      </c>
      <c r="C672" s="179">
        <v>400</v>
      </c>
      <c r="D672" s="279" t="s">
        <v>538</v>
      </c>
      <c r="E672" s="630"/>
      <c r="F672" s="630"/>
      <c r="G672" s="681">
        <v>1</v>
      </c>
      <c r="H672" s="630"/>
      <c r="I672" s="630"/>
      <c r="J672" s="630"/>
      <c r="K672" s="631"/>
      <c r="L672" s="631"/>
      <c r="M672" s="631"/>
      <c r="N672" s="631"/>
      <c r="O672" s="631"/>
      <c r="P672" s="631"/>
      <c r="Q672" s="523"/>
    </row>
    <row r="673" spans="1:17" s="160" customFormat="1" ht="21.6" customHeight="1">
      <c r="A673" s="196" t="s">
        <v>586</v>
      </c>
      <c r="B673" s="192" t="s">
        <v>297</v>
      </c>
      <c r="C673" s="179">
        <v>400</v>
      </c>
      <c r="D673" s="279" t="s">
        <v>533</v>
      </c>
      <c r="E673" s="630"/>
      <c r="F673" s="630"/>
      <c r="G673" s="681">
        <v>1</v>
      </c>
      <c r="H673" s="630"/>
      <c r="I673" s="630"/>
      <c r="J673" s="630"/>
      <c r="K673" s="631"/>
      <c r="L673" s="631"/>
      <c r="M673" s="631"/>
      <c r="N673" s="631"/>
      <c r="O673" s="631"/>
      <c r="P673" s="631"/>
      <c r="Q673" s="523"/>
    </row>
    <row r="674" spans="1:17" s="160" customFormat="1" ht="21.6" customHeight="1">
      <c r="A674" s="196" t="s">
        <v>587</v>
      </c>
      <c r="B674" s="192" t="s">
        <v>578</v>
      </c>
      <c r="C674" s="179">
        <v>800</v>
      </c>
      <c r="D674" s="279" t="s">
        <v>542</v>
      </c>
      <c r="E674" s="630"/>
      <c r="F674" s="630"/>
      <c r="G674" s="681">
        <v>2</v>
      </c>
      <c r="H674" s="630"/>
      <c r="I674" s="630"/>
      <c r="J674" s="630"/>
      <c r="K674" s="631"/>
      <c r="L674" s="631"/>
      <c r="M674" s="631"/>
      <c r="N674" s="631"/>
      <c r="O674" s="631"/>
      <c r="P674" s="631"/>
      <c r="Q674" s="523"/>
    </row>
    <row r="675" spans="1:17" s="160" customFormat="1" ht="21.6" customHeight="1">
      <c r="A675" s="196" t="s">
        <v>588</v>
      </c>
      <c r="B675" s="192" t="s">
        <v>578</v>
      </c>
      <c r="C675" s="179">
        <v>800</v>
      </c>
      <c r="D675" s="279" t="s">
        <v>534</v>
      </c>
      <c r="E675" s="630"/>
      <c r="F675" s="630"/>
      <c r="G675" s="681">
        <v>2</v>
      </c>
      <c r="H675" s="630"/>
      <c r="I675" s="630"/>
      <c r="J675" s="630"/>
      <c r="K675" s="631"/>
      <c r="L675" s="631"/>
      <c r="M675" s="631"/>
      <c r="N675" s="631"/>
      <c r="O675" s="631"/>
      <c r="P675" s="631"/>
      <c r="Q675" s="523"/>
    </row>
    <row r="676" spans="1:17" s="160" customFormat="1" ht="21.6" customHeight="1">
      <c r="A676" s="196"/>
      <c r="B676" s="192" t="s">
        <v>578</v>
      </c>
      <c r="C676" s="179">
        <v>800</v>
      </c>
      <c r="D676" s="279" t="s">
        <v>539</v>
      </c>
      <c r="E676" s="630"/>
      <c r="F676" s="630"/>
      <c r="G676" s="681">
        <v>2</v>
      </c>
      <c r="H676" s="630"/>
      <c r="I676" s="630"/>
      <c r="J676" s="630"/>
      <c r="K676" s="631"/>
      <c r="L676" s="631"/>
      <c r="M676" s="631"/>
      <c r="N676" s="631"/>
      <c r="O676" s="631"/>
      <c r="P676" s="631"/>
      <c r="Q676" s="523"/>
    </row>
    <row r="677" spans="1:17" s="160" customFormat="1" ht="21.6" customHeight="1">
      <c r="A677" s="196"/>
      <c r="B677" s="192" t="s">
        <v>578</v>
      </c>
      <c r="C677" s="179">
        <v>800</v>
      </c>
      <c r="D677" s="279" t="s">
        <v>540</v>
      </c>
      <c r="E677" s="630"/>
      <c r="F677" s="630"/>
      <c r="G677" s="681">
        <v>2</v>
      </c>
      <c r="H677" s="630"/>
      <c r="I677" s="630"/>
      <c r="J677" s="630"/>
      <c r="K677" s="631"/>
      <c r="L677" s="631"/>
      <c r="M677" s="631"/>
      <c r="N677" s="631"/>
      <c r="O677" s="631"/>
      <c r="P677" s="631"/>
      <c r="Q677" s="523"/>
    </row>
    <row r="678" spans="1:17" s="160" customFormat="1" ht="21.6" customHeight="1">
      <c r="A678" s="196" t="s">
        <v>589</v>
      </c>
      <c r="B678" s="192" t="s">
        <v>297</v>
      </c>
      <c r="C678" s="179">
        <v>400</v>
      </c>
      <c r="D678" s="279" t="s">
        <v>536</v>
      </c>
      <c r="E678" s="630"/>
      <c r="F678" s="630"/>
      <c r="G678" s="681">
        <v>1</v>
      </c>
      <c r="H678" s="630"/>
      <c r="I678" s="630"/>
      <c r="J678" s="630"/>
      <c r="K678" s="631"/>
      <c r="L678" s="631"/>
      <c r="M678" s="631"/>
      <c r="N678" s="631"/>
      <c r="O678" s="631"/>
      <c r="P678" s="631"/>
      <c r="Q678" s="523"/>
    </row>
    <row r="679" spans="1:17" s="160" customFormat="1" ht="21.6" customHeight="1">
      <c r="A679" s="196" t="s">
        <v>590</v>
      </c>
      <c r="B679" s="192" t="s">
        <v>578</v>
      </c>
      <c r="C679" s="179">
        <v>800</v>
      </c>
      <c r="D679" s="279" t="s">
        <v>539</v>
      </c>
      <c r="E679" s="630"/>
      <c r="F679" s="681"/>
      <c r="G679" s="681">
        <v>2</v>
      </c>
      <c r="H679" s="681"/>
      <c r="I679" s="681"/>
      <c r="J679" s="681"/>
      <c r="K679" s="278"/>
      <c r="L679" s="278"/>
      <c r="M679" s="278"/>
      <c r="N679" s="631"/>
      <c r="O679" s="631"/>
      <c r="P679" s="631"/>
      <c r="Q679" s="523"/>
    </row>
    <row r="680" spans="1:17" s="160" customFormat="1" ht="21.6" customHeight="1">
      <c r="A680" s="69" t="s">
        <v>454</v>
      </c>
      <c r="B680" s="192" t="s">
        <v>325</v>
      </c>
      <c r="C680" s="179">
        <v>5000</v>
      </c>
      <c r="D680" s="279" t="s">
        <v>531</v>
      </c>
      <c r="E680" s="630"/>
      <c r="F680" s="681"/>
      <c r="G680" s="681"/>
      <c r="H680" s="681"/>
      <c r="I680" s="681"/>
      <c r="J680" s="681"/>
      <c r="K680" s="278">
        <v>1</v>
      </c>
      <c r="L680" s="278"/>
      <c r="M680" s="278"/>
      <c r="N680" s="631"/>
      <c r="O680" s="631"/>
      <c r="P680" s="631"/>
      <c r="Q680" s="634" t="s">
        <v>573</v>
      </c>
    </row>
    <row r="681" spans="1:17" s="160" customFormat="1" ht="21.6" customHeight="1">
      <c r="A681" s="69" t="s">
        <v>455</v>
      </c>
      <c r="B681" s="175"/>
      <c r="C681" s="179"/>
      <c r="D681" s="279"/>
      <c r="E681" s="630"/>
      <c r="F681" s="681"/>
      <c r="G681" s="681"/>
      <c r="H681" s="681"/>
      <c r="I681" s="681"/>
      <c r="J681" s="681"/>
      <c r="K681" s="278"/>
      <c r="L681" s="278"/>
      <c r="M681" s="278"/>
      <c r="N681" s="631"/>
      <c r="O681" s="631"/>
      <c r="P681" s="631"/>
      <c r="Q681" s="634" t="s">
        <v>573</v>
      </c>
    </row>
    <row r="682" spans="1:17" s="160" customFormat="1" ht="21.6" customHeight="1">
      <c r="A682" s="69" t="s">
        <v>456</v>
      </c>
      <c r="B682" s="175" t="s">
        <v>325</v>
      </c>
      <c r="C682" s="364">
        <v>10000</v>
      </c>
      <c r="D682" s="522" t="s">
        <v>531</v>
      </c>
      <c r="E682" s="630"/>
      <c r="F682" s="681"/>
      <c r="G682" s="681"/>
      <c r="H682" s="681"/>
      <c r="I682" s="681"/>
      <c r="J682" s="681"/>
      <c r="K682" s="278">
        <v>1</v>
      </c>
      <c r="L682" s="278"/>
      <c r="M682" s="278"/>
      <c r="N682" s="631"/>
      <c r="O682" s="631"/>
      <c r="P682" s="631"/>
      <c r="Q682" s="523"/>
    </row>
    <row r="683" spans="1:17" s="160" customFormat="1" ht="21.6" customHeight="1">
      <c r="A683" s="258" t="s">
        <v>457</v>
      </c>
      <c r="B683" s="319"/>
      <c r="C683" s="241"/>
      <c r="D683" s="183"/>
      <c r="E683" s="635"/>
      <c r="F683" s="186"/>
      <c r="G683" s="186"/>
      <c r="H683" s="186"/>
      <c r="I683" s="186"/>
      <c r="J683" s="186"/>
      <c r="K683" s="186"/>
      <c r="L683" s="186"/>
      <c r="M683" s="186"/>
      <c r="N683" s="635"/>
      <c r="O683" s="635"/>
      <c r="P683" s="635"/>
      <c r="Q683" s="638" t="s">
        <v>591</v>
      </c>
    </row>
    <row r="684" spans="1:17" s="160" customFormat="1" ht="21.6" customHeight="1">
      <c r="A684" s="69" t="s">
        <v>458</v>
      </c>
      <c r="B684" s="192"/>
      <c r="C684" s="179"/>
      <c r="D684" s="196"/>
      <c r="E684" s="196"/>
      <c r="F684" s="196"/>
      <c r="G684" s="196"/>
      <c r="H684" s="196"/>
      <c r="I684" s="196"/>
      <c r="J684" s="196"/>
      <c r="K684" s="183"/>
      <c r="L684" s="186"/>
      <c r="M684" s="186"/>
      <c r="N684" s="186"/>
      <c r="O684" s="183"/>
      <c r="P684" s="183"/>
      <c r="Q684" s="380"/>
    </row>
    <row r="685" spans="1:17" s="160" customFormat="1" ht="21.6" customHeight="1">
      <c r="A685" s="69" t="s">
        <v>459</v>
      </c>
      <c r="B685" s="175" t="s">
        <v>325</v>
      </c>
      <c r="C685" s="364">
        <v>5000</v>
      </c>
      <c r="D685" s="522" t="s">
        <v>531</v>
      </c>
      <c r="E685" s="630"/>
      <c r="F685" s="681"/>
      <c r="G685" s="681"/>
      <c r="H685" s="681"/>
      <c r="I685" s="681"/>
      <c r="J685" s="681"/>
      <c r="K685" s="278">
        <v>1</v>
      </c>
      <c r="L685" s="278"/>
      <c r="M685" s="278"/>
      <c r="N685" s="631"/>
      <c r="O685" s="631"/>
      <c r="P685" s="631"/>
      <c r="Q685" s="523"/>
    </row>
    <row r="686" spans="1:17" s="160" customFormat="1" ht="21.6" customHeight="1">
      <c r="A686" s="69" t="s">
        <v>460</v>
      </c>
      <c r="B686" s="175" t="s">
        <v>440</v>
      </c>
      <c r="C686" s="364">
        <v>33000</v>
      </c>
      <c r="D686" s="522"/>
      <c r="E686" s="522"/>
      <c r="F686" s="522"/>
      <c r="G686" s="522"/>
      <c r="H686" s="522"/>
      <c r="I686" s="522"/>
      <c r="J686" s="522"/>
      <c r="K686" s="280"/>
      <c r="L686" s="278"/>
      <c r="M686" s="278"/>
      <c r="N686" s="278"/>
      <c r="O686" s="280"/>
      <c r="P686" s="280"/>
      <c r="Q686" s="523"/>
    </row>
    <row r="687" spans="1:17" s="160" customFormat="1" ht="21.6" customHeight="1">
      <c r="A687" s="69"/>
      <c r="B687" s="175" t="s">
        <v>470</v>
      </c>
      <c r="C687" s="364">
        <v>2700</v>
      </c>
      <c r="D687" s="522" t="s">
        <v>532</v>
      </c>
      <c r="E687" s="681"/>
      <c r="F687" s="681"/>
      <c r="G687" s="681"/>
      <c r="H687" s="681"/>
      <c r="I687" s="681"/>
      <c r="J687" s="681"/>
      <c r="K687" s="278"/>
      <c r="L687" s="278">
        <v>1</v>
      </c>
      <c r="M687" s="278"/>
      <c r="N687" s="278"/>
      <c r="O687" s="278"/>
      <c r="P687" s="278"/>
      <c r="Q687" s="523"/>
    </row>
    <row r="688" spans="1:17" s="160" customFormat="1" ht="21.6" customHeight="1">
      <c r="A688" s="69"/>
      <c r="B688" s="175" t="s">
        <v>470</v>
      </c>
      <c r="C688" s="364">
        <v>2700</v>
      </c>
      <c r="D688" s="522" t="s">
        <v>533</v>
      </c>
      <c r="E688" s="681"/>
      <c r="F688" s="681"/>
      <c r="G688" s="681"/>
      <c r="H688" s="681"/>
      <c r="I688" s="681"/>
      <c r="J688" s="681"/>
      <c r="K688" s="278"/>
      <c r="L688" s="278">
        <v>1</v>
      </c>
      <c r="M688" s="278"/>
      <c r="N688" s="278"/>
      <c r="O688" s="278"/>
      <c r="P688" s="278"/>
      <c r="Q688" s="523"/>
    </row>
    <row r="689" spans="1:17" s="160" customFormat="1" ht="21.6" customHeight="1">
      <c r="A689" s="69"/>
      <c r="B689" s="175" t="s">
        <v>470</v>
      </c>
      <c r="C689" s="364">
        <v>2700</v>
      </c>
      <c r="D689" s="522" t="s">
        <v>534</v>
      </c>
      <c r="E689" s="681"/>
      <c r="F689" s="681"/>
      <c r="G689" s="681"/>
      <c r="H689" s="681"/>
      <c r="I689" s="681"/>
      <c r="J689" s="681"/>
      <c r="K689" s="278"/>
      <c r="L689" s="278">
        <v>1</v>
      </c>
      <c r="M689" s="278"/>
      <c r="N689" s="278"/>
      <c r="O689" s="278"/>
      <c r="P689" s="278"/>
      <c r="Q689" s="523"/>
    </row>
    <row r="690" spans="1:17" s="160" customFormat="1" ht="21.6" customHeight="1">
      <c r="A690" s="69"/>
      <c r="B690" s="175" t="s">
        <v>470</v>
      </c>
      <c r="C690" s="364">
        <v>2700</v>
      </c>
      <c r="D690" s="522" t="s">
        <v>535</v>
      </c>
      <c r="E690" s="681"/>
      <c r="F690" s="681"/>
      <c r="G690" s="681"/>
      <c r="H690" s="681"/>
      <c r="I690" s="681"/>
      <c r="J690" s="681"/>
      <c r="K690" s="278"/>
      <c r="L690" s="278">
        <v>1</v>
      </c>
      <c r="M690" s="278"/>
      <c r="N690" s="278"/>
      <c r="O690" s="278"/>
      <c r="P690" s="278"/>
      <c r="Q690" s="523"/>
    </row>
    <row r="691" spans="1:17" s="160" customFormat="1" ht="21.6" customHeight="1">
      <c r="A691" s="69"/>
      <c r="B691" s="175" t="s">
        <v>470</v>
      </c>
      <c r="C691" s="364">
        <v>2700</v>
      </c>
      <c r="D691" s="522" t="s">
        <v>536</v>
      </c>
      <c r="E691" s="681"/>
      <c r="F691" s="681"/>
      <c r="G691" s="681"/>
      <c r="H691" s="681"/>
      <c r="I691" s="681"/>
      <c r="J691" s="681"/>
      <c r="K691" s="278"/>
      <c r="L691" s="278">
        <v>1</v>
      </c>
      <c r="M691" s="278"/>
      <c r="N691" s="278"/>
      <c r="O691" s="278"/>
      <c r="P691" s="278"/>
      <c r="Q691" s="523"/>
    </row>
    <row r="692" spans="1:17" s="160" customFormat="1" ht="21.6" customHeight="1">
      <c r="A692" s="69"/>
      <c r="B692" s="175" t="s">
        <v>470</v>
      </c>
      <c r="C692" s="364">
        <v>2700</v>
      </c>
      <c r="D692" s="522" t="s">
        <v>537</v>
      </c>
      <c r="E692" s="681"/>
      <c r="F692" s="681"/>
      <c r="G692" s="681"/>
      <c r="H692" s="681"/>
      <c r="I692" s="681"/>
      <c r="J692" s="681"/>
      <c r="K692" s="278"/>
      <c r="L692" s="278">
        <v>1</v>
      </c>
      <c r="M692" s="278"/>
      <c r="N692" s="278"/>
      <c r="O692" s="278"/>
      <c r="P692" s="278"/>
      <c r="Q692" s="523"/>
    </row>
    <row r="693" spans="1:17" s="160" customFormat="1" ht="21.6" customHeight="1">
      <c r="A693" s="69"/>
      <c r="B693" s="175" t="s">
        <v>470</v>
      </c>
      <c r="C693" s="364">
        <v>2700</v>
      </c>
      <c r="D693" s="522" t="s">
        <v>538</v>
      </c>
      <c r="E693" s="681"/>
      <c r="F693" s="681"/>
      <c r="G693" s="681"/>
      <c r="H693" s="681"/>
      <c r="I693" s="681"/>
      <c r="J693" s="681"/>
      <c r="K693" s="278"/>
      <c r="L693" s="278">
        <v>1</v>
      </c>
      <c r="M693" s="278"/>
      <c r="N693" s="278"/>
      <c r="O693" s="278"/>
      <c r="P693" s="278"/>
      <c r="Q693" s="523"/>
    </row>
    <row r="694" spans="1:17" s="160" customFormat="1" ht="21.6" customHeight="1">
      <c r="A694" s="201"/>
      <c r="B694" s="219" t="s">
        <v>470</v>
      </c>
      <c r="C694" s="733">
        <v>2700</v>
      </c>
      <c r="D694" s="611" t="s">
        <v>539</v>
      </c>
      <c r="E694" s="1005"/>
      <c r="F694" s="1005"/>
      <c r="G694" s="1005"/>
      <c r="H694" s="1005"/>
      <c r="I694" s="1005"/>
      <c r="J694" s="1005"/>
      <c r="K694" s="310"/>
      <c r="L694" s="310">
        <v>1</v>
      </c>
      <c r="M694" s="310"/>
      <c r="N694" s="310"/>
      <c r="O694" s="310"/>
      <c r="P694" s="310"/>
      <c r="Q694" s="1006"/>
    </row>
    <row r="695" spans="1:17" s="160" customFormat="1" ht="21.6" customHeight="1">
      <c r="A695" s="183"/>
      <c r="B695" s="319" t="s">
        <v>470</v>
      </c>
      <c r="C695" s="325">
        <v>2700</v>
      </c>
      <c r="D695" s="533" t="s">
        <v>540</v>
      </c>
      <c r="E695" s="294"/>
      <c r="F695" s="294"/>
      <c r="G695" s="294"/>
      <c r="H695" s="294"/>
      <c r="I695" s="294"/>
      <c r="J695" s="294"/>
      <c r="K695" s="278"/>
      <c r="L695" s="278">
        <v>1</v>
      </c>
      <c r="M695" s="278"/>
      <c r="N695" s="278"/>
      <c r="O695" s="278"/>
      <c r="P695" s="278"/>
      <c r="Q695" s="637"/>
    </row>
    <row r="696" spans="1:17" s="160" customFormat="1" ht="21.6" customHeight="1">
      <c r="A696" s="69"/>
      <c r="B696" s="175" t="s">
        <v>470</v>
      </c>
      <c r="C696" s="364">
        <v>2700</v>
      </c>
      <c r="D696" s="522" t="s">
        <v>541</v>
      </c>
      <c r="E696" s="681"/>
      <c r="F696" s="681"/>
      <c r="G696" s="681"/>
      <c r="H696" s="681"/>
      <c r="I696" s="681"/>
      <c r="J696" s="681"/>
      <c r="K696" s="278"/>
      <c r="L696" s="278">
        <v>1</v>
      </c>
      <c r="M696" s="278"/>
      <c r="N696" s="278"/>
      <c r="O696" s="278"/>
      <c r="P696" s="278"/>
      <c r="Q696" s="523"/>
    </row>
    <row r="697" spans="1:17" s="160" customFormat="1" ht="21.6" customHeight="1">
      <c r="A697" s="69"/>
      <c r="B697" s="175" t="s">
        <v>470</v>
      </c>
      <c r="C697" s="364">
        <v>2700</v>
      </c>
      <c r="D697" s="522" t="s">
        <v>542</v>
      </c>
      <c r="E697" s="681"/>
      <c r="F697" s="681"/>
      <c r="G697" s="681"/>
      <c r="H697" s="681"/>
      <c r="I697" s="681"/>
      <c r="J697" s="681"/>
      <c r="K697" s="278"/>
      <c r="L697" s="278">
        <v>1</v>
      </c>
      <c r="M697" s="278"/>
      <c r="N697" s="278"/>
      <c r="O697" s="278"/>
      <c r="P697" s="278"/>
      <c r="Q697" s="523"/>
    </row>
    <row r="698" spans="1:17" s="160" customFormat="1" ht="21.6" customHeight="1">
      <c r="A698" s="183" t="s">
        <v>592</v>
      </c>
      <c r="B698" s="319" t="s">
        <v>325</v>
      </c>
      <c r="C698" s="325">
        <v>3300</v>
      </c>
      <c r="D698" s="533" t="s">
        <v>531</v>
      </c>
      <c r="E698" s="294"/>
      <c r="F698" s="294"/>
      <c r="G698" s="294"/>
      <c r="H698" s="294"/>
      <c r="I698" s="294"/>
      <c r="J698" s="294"/>
      <c r="K698" s="278"/>
      <c r="L698" s="278">
        <v>1</v>
      </c>
      <c r="M698" s="278"/>
      <c r="N698" s="278"/>
      <c r="O698" s="278"/>
      <c r="P698" s="278"/>
      <c r="Q698" s="523"/>
    </row>
    <row r="699" spans="1:17" s="160" customFormat="1" ht="21.6" customHeight="1">
      <c r="A699" s="69" t="s">
        <v>461</v>
      </c>
      <c r="B699" s="175" t="s">
        <v>243</v>
      </c>
      <c r="C699" s="364">
        <v>10000</v>
      </c>
      <c r="D699" s="522" t="s">
        <v>531</v>
      </c>
      <c r="E699" s="681"/>
      <c r="F699" s="681"/>
      <c r="G699" s="681"/>
      <c r="H699" s="681"/>
      <c r="I699" s="681"/>
      <c r="J699" s="681"/>
      <c r="K699" s="278">
        <v>1</v>
      </c>
      <c r="L699" s="278"/>
      <c r="M699" s="278"/>
      <c r="N699" s="278"/>
      <c r="O699" s="278"/>
      <c r="P699" s="278"/>
      <c r="Q699" s="523"/>
    </row>
    <row r="700" spans="1:17" s="160" customFormat="1" ht="21.6" customHeight="1">
      <c r="A700" s="69" t="s">
        <v>462</v>
      </c>
      <c r="B700" s="175" t="s">
        <v>325</v>
      </c>
      <c r="C700" s="364">
        <v>5000</v>
      </c>
      <c r="D700" s="522" t="s">
        <v>531</v>
      </c>
      <c r="E700" s="681"/>
      <c r="F700" s="681"/>
      <c r="G700" s="681"/>
      <c r="H700" s="681">
        <v>1</v>
      </c>
      <c r="I700" s="681"/>
      <c r="J700" s="681"/>
      <c r="K700" s="278"/>
      <c r="L700" s="278"/>
      <c r="M700" s="278"/>
      <c r="N700" s="278"/>
      <c r="O700" s="278"/>
      <c r="P700" s="278"/>
      <c r="Q700" s="523"/>
    </row>
    <row r="701" spans="1:17" s="160" customFormat="1" ht="37.200000000000003" customHeight="1">
      <c r="A701" s="69" t="s">
        <v>463</v>
      </c>
      <c r="B701" s="192"/>
      <c r="C701" s="179"/>
      <c r="D701" s="196"/>
      <c r="E701" s="196"/>
      <c r="F701" s="196"/>
      <c r="G701" s="196"/>
      <c r="H701" s="196"/>
      <c r="I701" s="196"/>
      <c r="J701" s="196"/>
      <c r="K701" s="183"/>
      <c r="L701" s="186"/>
      <c r="M701" s="186"/>
      <c r="N701" s="186"/>
      <c r="O701" s="183"/>
      <c r="P701" s="183"/>
      <c r="Q701" s="380"/>
    </row>
    <row r="702" spans="1:17" s="160" customFormat="1" ht="21.6" customHeight="1">
      <c r="A702" s="69" t="s">
        <v>464</v>
      </c>
      <c r="B702" s="175" t="s">
        <v>472</v>
      </c>
      <c r="C702" s="364">
        <v>80000</v>
      </c>
      <c r="D702" s="522" t="s">
        <v>531</v>
      </c>
      <c r="E702" s="630"/>
      <c r="F702" s="630"/>
      <c r="G702" s="630"/>
      <c r="H702" s="630"/>
      <c r="I702" s="630">
        <v>8</v>
      </c>
      <c r="J702" s="630"/>
      <c r="K702" s="631"/>
      <c r="L702" s="631"/>
      <c r="M702" s="631"/>
      <c r="N702" s="631"/>
      <c r="O702" s="631"/>
      <c r="P702" s="631"/>
      <c r="Q702" s="523"/>
    </row>
    <row r="703" spans="1:17" s="160" customFormat="1" ht="39" customHeight="1">
      <c r="A703" s="69" t="s">
        <v>465</v>
      </c>
      <c r="B703" s="175" t="s">
        <v>325</v>
      </c>
      <c r="C703" s="217">
        <v>10000</v>
      </c>
      <c r="D703" s="524" t="s">
        <v>531</v>
      </c>
      <c r="E703" s="626"/>
      <c r="F703" s="626"/>
      <c r="G703" s="626"/>
      <c r="H703" s="626"/>
      <c r="I703" s="626"/>
      <c r="J703" s="626"/>
      <c r="K703" s="635">
        <v>1</v>
      </c>
      <c r="L703" s="635"/>
      <c r="M703" s="635"/>
      <c r="N703" s="635"/>
      <c r="O703" s="635"/>
      <c r="P703" s="635"/>
      <c r="Q703" s="525"/>
    </row>
    <row r="704" spans="1:17" s="160" customFormat="1" ht="22.8" customHeight="1">
      <c r="A704" s="69" t="s">
        <v>466</v>
      </c>
      <c r="B704" s="175" t="s">
        <v>473</v>
      </c>
      <c r="C704" s="364">
        <v>55000</v>
      </c>
      <c r="D704" s="522"/>
      <c r="E704" s="522"/>
      <c r="F704" s="522"/>
      <c r="G704" s="522"/>
      <c r="H704" s="522"/>
      <c r="I704" s="522"/>
      <c r="J704" s="522"/>
      <c r="K704" s="280"/>
      <c r="L704" s="278"/>
      <c r="M704" s="278"/>
      <c r="N704" s="278"/>
      <c r="O704" s="280"/>
      <c r="P704" s="280"/>
      <c r="Q704" s="523"/>
    </row>
    <row r="705" spans="1:17" s="160" customFormat="1" ht="22.8" customHeight="1">
      <c r="A705" s="183"/>
      <c r="B705" s="319" t="s">
        <v>297</v>
      </c>
      <c r="C705" s="325">
        <v>4500</v>
      </c>
      <c r="D705" s="533" t="s">
        <v>532</v>
      </c>
      <c r="E705" s="629"/>
      <c r="F705" s="629"/>
      <c r="G705" s="629"/>
      <c r="H705" s="629"/>
      <c r="I705" s="629"/>
      <c r="J705" s="629"/>
      <c r="K705" s="631">
        <v>1</v>
      </c>
      <c r="L705" s="631"/>
      <c r="M705" s="631"/>
      <c r="N705" s="631"/>
      <c r="O705" s="631"/>
      <c r="P705" s="631"/>
      <c r="Q705" s="523"/>
    </row>
    <row r="706" spans="1:17" s="160" customFormat="1" ht="22.8" customHeight="1">
      <c r="A706" s="183"/>
      <c r="B706" s="319" t="s">
        <v>297</v>
      </c>
      <c r="C706" s="325">
        <v>4500</v>
      </c>
      <c r="D706" s="533" t="s">
        <v>533</v>
      </c>
      <c r="E706" s="629"/>
      <c r="F706" s="629"/>
      <c r="G706" s="629"/>
      <c r="H706" s="629"/>
      <c r="I706" s="629"/>
      <c r="J706" s="629"/>
      <c r="K706" s="631">
        <v>1</v>
      </c>
      <c r="L706" s="631"/>
      <c r="M706" s="631"/>
      <c r="N706" s="631"/>
      <c r="O706" s="631"/>
      <c r="P706" s="631"/>
      <c r="Q706" s="523"/>
    </row>
    <row r="707" spans="1:17" s="160" customFormat="1" ht="22.8" customHeight="1">
      <c r="A707" s="183"/>
      <c r="B707" s="319" t="s">
        <v>297</v>
      </c>
      <c r="C707" s="325">
        <v>4500</v>
      </c>
      <c r="D707" s="533" t="s">
        <v>534</v>
      </c>
      <c r="E707" s="629"/>
      <c r="F707" s="629"/>
      <c r="G707" s="629"/>
      <c r="H707" s="629"/>
      <c r="I707" s="629"/>
      <c r="J707" s="629"/>
      <c r="K707" s="631">
        <v>1</v>
      </c>
      <c r="L707" s="631"/>
      <c r="M707" s="631"/>
      <c r="N707" s="631"/>
      <c r="O707" s="631"/>
      <c r="P707" s="631"/>
      <c r="Q707" s="523"/>
    </row>
    <row r="708" spans="1:17" s="160" customFormat="1" ht="22.8" customHeight="1">
      <c r="A708" s="183"/>
      <c r="B708" s="319" t="s">
        <v>297</v>
      </c>
      <c r="C708" s="325">
        <v>4500</v>
      </c>
      <c r="D708" s="533" t="s">
        <v>535</v>
      </c>
      <c r="E708" s="629"/>
      <c r="F708" s="629"/>
      <c r="G708" s="629"/>
      <c r="H708" s="629"/>
      <c r="I708" s="629"/>
      <c r="J708" s="629"/>
      <c r="K708" s="631">
        <v>1</v>
      </c>
      <c r="L708" s="631"/>
      <c r="M708" s="631"/>
      <c r="N708" s="631"/>
      <c r="O708" s="631"/>
      <c r="P708" s="631"/>
      <c r="Q708" s="523"/>
    </row>
    <row r="709" spans="1:17" s="160" customFormat="1" ht="22.8" customHeight="1">
      <c r="A709" s="183"/>
      <c r="B709" s="319" t="s">
        <v>297</v>
      </c>
      <c r="C709" s="325">
        <v>4500</v>
      </c>
      <c r="D709" s="533" t="s">
        <v>536</v>
      </c>
      <c r="E709" s="294"/>
      <c r="F709" s="294"/>
      <c r="G709" s="294"/>
      <c r="H709" s="294"/>
      <c r="I709" s="294"/>
      <c r="J709" s="294"/>
      <c r="K709" s="278">
        <v>1</v>
      </c>
      <c r="L709" s="278"/>
      <c r="M709" s="278"/>
      <c r="N709" s="278"/>
      <c r="O709" s="278"/>
      <c r="P709" s="278"/>
      <c r="Q709" s="523"/>
    </row>
    <row r="710" spans="1:17" s="160" customFormat="1" ht="23.4" customHeight="1">
      <c r="A710" s="183"/>
      <c r="B710" s="319" t="s">
        <v>297</v>
      </c>
      <c r="C710" s="325">
        <v>4500</v>
      </c>
      <c r="D710" s="533" t="s">
        <v>537</v>
      </c>
      <c r="E710" s="294"/>
      <c r="F710" s="294"/>
      <c r="G710" s="294"/>
      <c r="H710" s="294"/>
      <c r="I710" s="294"/>
      <c r="J710" s="294"/>
      <c r="K710" s="278">
        <v>1</v>
      </c>
      <c r="L710" s="278"/>
      <c r="M710" s="278"/>
      <c r="N710" s="278"/>
      <c r="O710" s="278"/>
      <c r="P710" s="278"/>
      <c r="Q710" s="523"/>
    </row>
    <row r="711" spans="1:17" s="160" customFormat="1" ht="23.4" customHeight="1">
      <c r="A711" s="183"/>
      <c r="B711" s="319" t="s">
        <v>297</v>
      </c>
      <c r="C711" s="325">
        <v>4500</v>
      </c>
      <c r="D711" s="533" t="s">
        <v>538</v>
      </c>
      <c r="E711" s="294"/>
      <c r="F711" s="294"/>
      <c r="G711" s="294"/>
      <c r="H711" s="294"/>
      <c r="I711" s="294"/>
      <c r="J711" s="294"/>
      <c r="K711" s="278">
        <v>1</v>
      </c>
      <c r="L711" s="278"/>
      <c r="M711" s="278"/>
      <c r="N711" s="278"/>
      <c r="O711" s="278"/>
      <c r="P711" s="278"/>
      <c r="Q711" s="523"/>
    </row>
    <row r="712" spans="1:17" s="160" customFormat="1" ht="23.4" customHeight="1">
      <c r="A712" s="183"/>
      <c r="B712" s="319" t="s">
        <v>297</v>
      </c>
      <c r="C712" s="325">
        <v>4500</v>
      </c>
      <c r="D712" s="533" t="s">
        <v>539</v>
      </c>
      <c r="E712" s="294"/>
      <c r="F712" s="294"/>
      <c r="G712" s="294"/>
      <c r="H712" s="294"/>
      <c r="I712" s="294"/>
      <c r="J712" s="294"/>
      <c r="K712" s="278">
        <v>1</v>
      </c>
      <c r="L712" s="278"/>
      <c r="M712" s="278"/>
      <c r="N712" s="278"/>
      <c r="O712" s="278"/>
      <c r="P712" s="278"/>
      <c r="Q712" s="523"/>
    </row>
    <row r="713" spans="1:17" s="160" customFormat="1" ht="23.4" customHeight="1">
      <c r="A713" s="183"/>
      <c r="B713" s="319" t="s">
        <v>297</v>
      </c>
      <c r="C713" s="325">
        <v>4500</v>
      </c>
      <c r="D713" s="533" t="s">
        <v>540</v>
      </c>
      <c r="E713" s="294"/>
      <c r="F713" s="294"/>
      <c r="G713" s="294"/>
      <c r="H713" s="294"/>
      <c r="I713" s="294"/>
      <c r="J713" s="294"/>
      <c r="K713" s="278">
        <v>1</v>
      </c>
      <c r="L713" s="278"/>
      <c r="M713" s="278"/>
      <c r="N713" s="278"/>
      <c r="O713" s="278"/>
      <c r="P713" s="278"/>
      <c r="Q713" s="523"/>
    </row>
    <row r="714" spans="1:17" s="160" customFormat="1" ht="23.4" customHeight="1">
      <c r="A714" s="183"/>
      <c r="B714" s="319" t="s">
        <v>297</v>
      </c>
      <c r="C714" s="325">
        <v>4500</v>
      </c>
      <c r="D714" s="533" t="s">
        <v>541</v>
      </c>
      <c r="E714" s="294"/>
      <c r="F714" s="294"/>
      <c r="G714" s="294"/>
      <c r="H714" s="294"/>
      <c r="I714" s="294"/>
      <c r="J714" s="294"/>
      <c r="K714" s="278">
        <v>1</v>
      </c>
      <c r="L714" s="278"/>
      <c r="M714" s="278"/>
      <c r="N714" s="278"/>
      <c r="O714" s="278"/>
      <c r="P714" s="278"/>
      <c r="Q714" s="523"/>
    </row>
    <row r="715" spans="1:17" s="160" customFormat="1" ht="23.4" customHeight="1">
      <c r="A715" s="183"/>
      <c r="B715" s="319" t="s">
        <v>297</v>
      </c>
      <c r="C715" s="325">
        <v>4500</v>
      </c>
      <c r="D715" s="533" t="s">
        <v>542</v>
      </c>
      <c r="E715" s="294"/>
      <c r="F715" s="294"/>
      <c r="G715" s="294"/>
      <c r="H715" s="294"/>
      <c r="I715" s="294"/>
      <c r="J715" s="294"/>
      <c r="K715" s="278">
        <v>1</v>
      </c>
      <c r="L715" s="278"/>
      <c r="M715" s="278"/>
      <c r="N715" s="278"/>
      <c r="O715" s="278"/>
      <c r="P715" s="278"/>
      <c r="Q715" s="523"/>
    </row>
    <row r="716" spans="1:17" s="160" customFormat="1" ht="23.4" customHeight="1">
      <c r="A716" s="201" t="s">
        <v>592</v>
      </c>
      <c r="B716" s="219" t="s">
        <v>325</v>
      </c>
      <c r="C716" s="733">
        <v>5500</v>
      </c>
      <c r="D716" s="611" t="s">
        <v>531</v>
      </c>
      <c r="E716" s="1005"/>
      <c r="F716" s="1005"/>
      <c r="G716" s="1005"/>
      <c r="H716" s="1005"/>
      <c r="I716" s="1005"/>
      <c r="J716" s="1005"/>
      <c r="K716" s="310">
        <v>1</v>
      </c>
      <c r="L716" s="310"/>
      <c r="M716" s="310"/>
      <c r="N716" s="310"/>
      <c r="O716" s="310"/>
      <c r="P716" s="310"/>
      <c r="Q716" s="1006"/>
    </row>
    <row r="717" spans="1:17" s="160" customFormat="1" ht="21.6" customHeight="1">
      <c r="A717" s="258" t="s">
        <v>467</v>
      </c>
      <c r="B717" s="319"/>
      <c r="C717" s="345"/>
      <c r="D717" s="280"/>
      <c r="E717" s="280"/>
      <c r="F717" s="280"/>
      <c r="G717" s="280"/>
      <c r="H717" s="280"/>
      <c r="I717" s="280"/>
      <c r="J717" s="280"/>
      <c r="K717" s="280"/>
      <c r="L717" s="278"/>
      <c r="M717" s="278"/>
      <c r="N717" s="278"/>
      <c r="O717" s="280"/>
      <c r="P717" s="280"/>
      <c r="Q717" s="1010" t="s">
        <v>573</v>
      </c>
    </row>
    <row r="718" spans="1:17" s="160" customFormat="1" ht="21.6" customHeight="1">
      <c r="A718" s="69" t="s">
        <v>468</v>
      </c>
      <c r="B718" s="192" t="s">
        <v>474</v>
      </c>
      <c r="C718" s="364">
        <v>12000</v>
      </c>
      <c r="D718" s="522"/>
      <c r="E718" s="522"/>
      <c r="F718" s="522"/>
      <c r="G718" s="522"/>
      <c r="H718" s="522"/>
      <c r="I718" s="522"/>
      <c r="J718" s="522"/>
      <c r="K718" s="280"/>
      <c r="L718" s="278"/>
      <c r="M718" s="278"/>
      <c r="N718" s="278"/>
      <c r="O718" s="280"/>
      <c r="P718" s="280"/>
      <c r="Q718" s="523"/>
    </row>
    <row r="719" spans="1:17" s="160" customFormat="1" ht="21.6" customHeight="1">
      <c r="A719" s="183" t="s">
        <v>593</v>
      </c>
      <c r="B719" s="198" t="s">
        <v>83</v>
      </c>
      <c r="C719" s="325">
        <v>3200</v>
      </c>
      <c r="D719" s="533" t="s">
        <v>531</v>
      </c>
      <c r="E719" s="294"/>
      <c r="F719" s="294"/>
      <c r="G719" s="294"/>
      <c r="H719" s="294"/>
      <c r="I719" s="294"/>
      <c r="J719" s="294"/>
      <c r="K719" s="278">
        <v>1</v>
      </c>
      <c r="L719" s="278"/>
      <c r="M719" s="278"/>
      <c r="N719" s="278"/>
      <c r="O719" s="278"/>
      <c r="P719" s="278"/>
      <c r="Q719" s="637"/>
    </row>
    <row r="720" spans="1:17" s="160" customFormat="1" ht="21.6" customHeight="1">
      <c r="A720" s="183" t="s">
        <v>594</v>
      </c>
      <c r="B720" s="198" t="s">
        <v>595</v>
      </c>
      <c r="C720" s="325">
        <v>8800</v>
      </c>
      <c r="D720" s="533"/>
      <c r="E720" s="294"/>
      <c r="F720" s="294"/>
      <c r="G720" s="294"/>
      <c r="H720" s="294"/>
      <c r="I720" s="294"/>
      <c r="J720" s="294"/>
      <c r="K720" s="278"/>
      <c r="L720" s="278"/>
      <c r="M720" s="278"/>
      <c r="N720" s="278"/>
      <c r="O720" s="278"/>
      <c r="P720" s="278"/>
      <c r="Q720" s="637"/>
    </row>
    <row r="721" spans="1:17" s="160" customFormat="1" ht="21.6" customHeight="1">
      <c r="A721" s="183"/>
      <c r="B721" s="198" t="s">
        <v>83</v>
      </c>
      <c r="C721" s="325">
        <v>800</v>
      </c>
      <c r="D721" s="349" t="s">
        <v>532</v>
      </c>
      <c r="E721" s="294"/>
      <c r="F721" s="294"/>
      <c r="G721" s="294"/>
      <c r="H721" s="294"/>
      <c r="I721" s="294"/>
      <c r="J721" s="294"/>
      <c r="K721" s="278">
        <v>1</v>
      </c>
      <c r="L721" s="278"/>
      <c r="M721" s="278"/>
      <c r="N721" s="278"/>
      <c r="O721" s="278"/>
      <c r="P721" s="278"/>
      <c r="Q721" s="637"/>
    </row>
    <row r="722" spans="1:17" s="160" customFormat="1" ht="21.6" customHeight="1">
      <c r="A722" s="183"/>
      <c r="B722" s="198" t="s">
        <v>83</v>
      </c>
      <c r="C722" s="325">
        <v>800</v>
      </c>
      <c r="D722" s="349" t="s">
        <v>533</v>
      </c>
      <c r="E722" s="294"/>
      <c r="F722" s="294"/>
      <c r="G722" s="294"/>
      <c r="H722" s="294"/>
      <c r="I722" s="294"/>
      <c r="J722" s="294"/>
      <c r="K722" s="278">
        <v>1</v>
      </c>
      <c r="L722" s="278"/>
      <c r="M722" s="278"/>
      <c r="N722" s="278"/>
      <c r="O722" s="278"/>
      <c r="P722" s="278"/>
      <c r="Q722" s="637"/>
    </row>
    <row r="723" spans="1:17" s="160" customFormat="1" ht="21.6" customHeight="1">
      <c r="A723" s="183"/>
      <c r="B723" s="198" t="s">
        <v>83</v>
      </c>
      <c r="C723" s="325">
        <v>800</v>
      </c>
      <c r="D723" s="349" t="s">
        <v>534</v>
      </c>
      <c r="E723" s="294"/>
      <c r="F723" s="294"/>
      <c r="G723" s="294"/>
      <c r="H723" s="294"/>
      <c r="I723" s="294"/>
      <c r="J723" s="294"/>
      <c r="K723" s="278">
        <v>1</v>
      </c>
      <c r="L723" s="278"/>
      <c r="M723" s="278"/>
      <c r="N723" s="278"/>
      <c r="O723" s="278"/>
      <c r="P723" s="278"/>
      <c r="Q723" s="637"/>
    </row>
    <row r="724" spans="1:17" s="160" customFormat="1" ht="21.6" customHeight="1">
      <c r="A724" s="183"/>
      <c r="B724" s="198" t="s">
        <v>83</v>
      </c>
      <c r="C724" s="325">
        <v>800</v>
      </c>
      <c r="D724" s="349" t="s">
        <v>535</v>
      </c>
      <c r="E724" s="294"/>
      <c r="F724" s="294"/>
      <c r="G724" s="294"/>
      <c r="H724" s="294"/>
      <c r="I724" s="294"/>
      <c r="J724" s="294"/>
      <c r="K724" s="278">
        <v>1</v>
      </c>
      <c r="L724" s="278"/>
      <c r="M724" s="278"/>
      <c r="N724" s="278"/>
      <c r="O724" s="278"/>
      <c r="P724" s="278"/>
      <c r="Q724" s="637"/>
    </row>
    <row r="725" spans="1:17" s="160" customFormat="1" ht="21.6" customHeight="1">
      <c r="A725" s="183"/>
      <c r="B725" s="198" t="s">
        <v>83</v>
      </c>
      <c r="C725" s="325">
        <v>800</v>
      </c>
      <c r="D725" s="349" t="s">
        <v>536</v>
      </c>
      <c r="E725" s="294"/>
      <c r="F725" s="294"/>
      <c r="G725" s="294"/>
      <c r="H725" s="294"/>
      <c r="I725" s="294"/>
      <c r="J725" s="294"/>
      <c r="K725" s="278">
        <v>1</v>
      </c>
      <c r="L725" s="278"/>
      <c r="M725" s="278"/>
      <c r="N725" s="278"/>
      <c r="O725" s="278"/>
      <c r="P725" s="278"/>
      <c r="Q725" s="637"/>
    </row>
    <row r="726" spans="1:17" s="160" customFormat="1" ht="21.6" customHeight="1">
      <c r="A726" s="183"/>
      <c r="B726" s="198" t="s">
        <v>83</v>
      </c>
      <c r="C726" s="325">
        <v>800</v>
      </c>
      <c r="D726" s="349" t="s">
        <v>537</v>
      </c>
      <c r="E726" s="294"/>
      <c r="F726" s="294"/>
      <c r="G726" s="294"/>
      <c r="H726" s="294"/>
      <c r="I726" s="294"/>
      <c r="J726" s="294"/>
      <c r="K726" s="278">
        <v>1</v>
      </c>
      <c r="L726" s="278"/>
      <c r="M726" s="278"/>
      <c r="N726" s="278"/>
      <c r="O726" s="278"/>
      <c r="P726" s="278"/>
      <c r="Q726" s="637"/>
    </row>
    <row r="727" spans="1:17" s="160" customFormat="1" ht="21.6" customHeight="1">
      <c r="A727" s="183"/>
      <c r="B727" s="198" t="s">
        <v>83</v>
      </c>
      <c r="C727" s="325">
        <v>800</v>
      </c>
      <c r="D727" s="349" t="s">
        <v>538</v>
      </c>
      <c r="E727" s="294"/>
      <c r="F727" s="294"/>
      <c r="G727" s="294"/>
      <c r="H727" s="294"/>
      <c r="I727" s="294"/>
      <c r="J727" s="294"/>
      <c r="K727" s="278">
        <v>1</v>
      </c>
      <c r="L727" s="278"/>
      <c r="M727" s="278"/>
      <c r="N727" s="278"/>
      <c r="O727" s="278"/>
      <c r="P727" s="278"/>
      <c r="Q727" s="637"/>
    </row>
    <row r="728" spans="1:17" s="160" customFormat="1" ht="21.6" customHeight="1">
      <c r="A728" s="183"/>
      <c r="B728" s="198" t="s">
        <v>83</v>
      </c>
      <c r="C728" s="325">
        <v>800</v>
      </c>
      <c r="D728" s="349" t="s">
        <v>539</v>
      </c>
      <c r="E728" s="294"/>
      <c r="F728" s="294"/>
      <c r="G728" s="294"/>
      <c r="H728" s="294"/>
      <c r="I728" s="294"/>
      <c r="J728" s="294"/>
      <c r="K728" s="278">
        <v>1</v>
      </c>
      <c r="L728" s="278"/>
      <c r="M728" s="278"/>
      <c r="N728" s="278"/>
      <c r="O728" s="278"/>
      <c r="P728" s="278"/>
      <c r="Q728" s="637"/>
    </row>
    <row r="729" spans="1:17" s="160" customFormat="1" ht="21.6" customHeight="1">
      <c r="A729" s="183"/>
      <c r="B729" s="198" t="s">
        <v>83</v>
      </c>
      <c r="C729" s="325">
        <v>800</v>
      </c>
      <c r="D729" s="349" t="s">
        <v>540</v>
      </c>
      <c r="E729" s="294"/>
      <c r="F729" s="294"/>
      <c r="G729" s="294"/>
      <c r="H729" s="294"/>
      <c r="I729" s="294"/>
      <c r="J729" s="294"/>
      <c r="K729" s="278">
        <v>1</v>
      </c>
      <c r="L729" s="278"/>
      <c r="M729" s="278"/>
      <c r="N729" s="278"/>
      <c r="O729" s="278"/>
      <c r="P729" s="278"/>
      <c r="Q729" s="637"/>
    </row>
    <row r="730" spans="1:17" s="160" customFormat="1" ht="21.6" customHeight="1">
      <c r="A730" s="183"/>
      <c r="B730" s="198" t="s">
        <v>83</v>
      </c>
      <c r="C730" s="325">
        <v>800</v>
      </c>
      <c r="D730" s="349" t="s">
        <v>541</v>
      </c>
      <c r="E730" s="294"/>
      <c r="F730" s="294"/>
      <c r="G730" s="294"/>
      <c r="H730" s="294"/>
      <c r="I730" s="294"/>
      <c r="J730" s="294"/>
      <c r="K730" s="278">
        <v>1</v>
      </c>
      <c r="L730" s="278"/>
      <c r="M730" s="278"/>
      <c r="N730" s="278"/>
      <c r="O730" s="278"/>
      <c r="P730" s="278"/>
      <c r="Q730" s="637"/>
    </row>
    <row r="731" spans="1:17" s="160" customFormat="1" ht="21.6" customHeight="1">
      <c r="A731" s="183"/>
      <c r="B731" s="198" t="s">
        <v>83</v>
      </c>
      <c r="C731" s="325">
        <v>800</v>
      </c>
      <c r="D731" s="349" t="s">
        <v>542</v>
      </c>
      <c r="E731" s="294"/>
      <c r="F731" s="294"/>
      <c r="G731" s="294"/>
      <c r="H731" s="294"/>
      <c r="I731" s="294"/>
      <c r="J731" s="294"/>
      <c r="K731" s="278">
        <v>1</v>
      </c>
      <c r="L731" s="278"/>
      <c r="M731" s="278"/>
      <c r="N731" s="278"/>
      <c r="O731" s="278"/>
      <c r="P731" s="278"/>
      <c r="Q731" s="637"/>
    </row>
    <row r="732" spans="1:17" s="197" customFormat="1" ht="21.6" customHeight="1">
      <c r="A732" s="250" t="s">
        <v>469</v>
      </c>
      <c r="B732" s="520"/>
      <c r="C732" s="253">
        <f>C733+C757</f>
        <v>167500</v>
      </c>
      <c r="D732" s="211"/>
      <c r="E732" s="211"/>
      <c r="F732" s="211"/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</row>
    <row r="733" spans="1:17" s="197" customFormat="1" ht="40.799999999999997" customHeight="1">
      <c r="A733" s="526" t="s">
        <v>529</v>
      </c>
      <c r="B733" s="521"/>
      <c r="C733" s="527">
        <f>C736+C739+C753+C755+C756</f>
        <v>144000</v>
      </c>
      <c r="D733" s="211"/>
      <c r="E733" s="211"/>
      <c r="F733" s="211"/>
      <c r="G733" s="211"/>
      <c r="H733" s="211"/>
      <c r="I733" s="211"/>
      <c r="J733" s="211"/>
      <c r="K733" s="211"/>
      <c r="L733" s="211"/>
      <c r="M733" s="211"/>
      <c r="N733" s="211"/>
      <c r="O733" s="211"/>
      <c r="P733" s="211"/>
      <c r="Q733" s="211"/>
    </row>
    <row r="734" spans="1:17" s="160" customFormat="1" ht="21" customHeight="1">
      <c r="A734" s="211" t="s">
        <v>475</v>
      </c>
      <c r="B734" s="319"/>
      <c r="C734" s="241"/>
      <c r="D734" s="183"/>
      <c r="E734" s="183"/>
      <c r="F734" s="183"/>
      <c r="G734" s="183"/>
      <c r="H734" s="183"/>
      <c r="I734" s="183"/>
      <c r="J734" s="183"/>
      <c r="K734" s="183"/>
      <c r="L734" s="183"/>
      <c r="M734" s="183"/>
      <c r="N734" s="183"/>
      <c r="O734" s="183"/>
      <c r="P734" s="183"/>
      <c r="Q734" s="280" t="s">
        <v>554</v>
      </c>
    </row>
    <row r="735" spans="1:17" s="160" customFormat="1" ht="21" customHeight="1">
      <c r="A735" s="69" t="s">
        <v>476</v>
      </c>
      <c r="B735" s="192"/>
      <c r="C735" s="179"/>
      <c r="D735" s="202"/>
      <c r="E735" s="202"/>
      <c r="F735" s="202"/>
      <c r="G735" s="202"/>
      <c r="H735" s="202"/>
      <c r="I735" s="202"/>
      <c r="J735" s="202"/>
      <c r="K735" s="183"/>
      <c r="L735" s="183"/>
      <c r="M735" s="183"/>
      <c r="N735" s="183"/>
      <c r="O735" s="183"/>
      <c r="P735" s="183"/>
      <c r="Q735" s="183"/>
    </row>
    <row r="736" spans="1:17" s="160" customFormat="1" ht="21" customHeight="1">
      <c r="A736" s="69" t="s">
        <v>477</v>
      </c>
      <c r="B736" s="363" t="s">
        <v>486</v>
      </c>
      <c r="C736" s="364">
        <v>64000</v>
      </c>
      <c r="D736" s="529" t="s">
        <v>531</v>
      </c>
      <c r="E736" s="522"/>
      <c r="F736" s="522"/>
      <c r="G736" s="522"/>
      <c r="H736" s="522">
        <v>40</v>
      </c>
      <c r="I736" s="522"/>
      <c r="J736" s="522">
        <v>40</v>
      </c>
      <c r="K736" s="280"/>
      <c r="L736" s="280">
        <v>40</v>
      </c>
      <c r="M736" s="280"/>
      <c r="N736" s="280"/>
      <c r="O736" s="280"/>
      <c r="P736" s="280"/>
      <c r="Q736" s="280"/>
    </row>
    <row r="737" spans="1:17" s="160" customFormat="1" ht="21" customHeight="1">
      <c r="A737" s="191" t="s">
        <v>478</v>
      </c>
      <c r="B737" s="175"/>
      <c r="C737" s="530"/>
      <c r="D737" s="290"/>
      <c r="E737" s="290"/>
      <c r="F737" s="290"/>
      <c r="G737" s="290"/>
      <c r="H737" s="290"/>
      <c r="I737" s="290"/>
      <c r="J737" s="290"/>
      <c r="K737" s="290"/>
      <c r="L737" s="290"/>
      <c r="M737" s="290"/>
      <c r="N737" s="290"/>
      <c r="O737" s="290"/>
      <c r="P737" s="290"/>
      <c r="Q737" s="280" t="s">
        <v>554</v>
      </c>
    </row>
    <row r="738" spans="1:17" s="160" customFormat="1" ht="21" customHeight="1">
      <c r="A738" s="69" t="s">
        <v>479</v>
      </c>
      <c r="B738" s="363"/>
      <c r="C738" s="364"/>
      <c r="D738" s="529"/>
      <c r="E738" s="529"/>
      <c r="F738" s="529"/>
      <c r="G738" s="529"/>
      <c r="H738" s="529"/>
      <c r="I738" s="529"/>
      <c r="J738" s="529"/>
      <c r="K738" s="280"/>
      <c r="L738" s="280"/>
      <c r="M738" s="280"/>
      <c r="N738" s="280"/>
      <c r="O738" s="280"/>
      <c r="P738" s="280"/>
      <c r="Q738" s="280"/>
    </row>
    <row r="739" spans="1:17" s="160" customFormat="1" ht="21" customHeight="1">
      <c r="A739" s="69" t="s">
        <v>480</v>
      </c>
      <c r="B739" s="363" t="s">
        <v>237</v>
      </c>
      <c r="C739" s="364">
        <v>44000</v>
      </c>
      <c r="D739" s="529"/>
      <c r="E739" s="529"/>
      <c r="F739" s="529"/>
      <c r="G739" s="529"/>
      <c r="H739" s="529"/>
      <c r="I739" s="529"/>
      <c r="J739" s="529"/>
      <c r="K739" s="280"/>
      <c r="L739" s="280"/>
      <c r="M739" s="280"/>
      <c r="N739" s="280"/>
      <c r="O739" s="280"/>
      <c r="P739" s="280"/>
      <c r="Q739" s="280"/>
    </row>
    <row r="740" spans="1:17" s="160" customFormat="1" ht="21.75" customHeight="1">
      <c r="A740" s="201"/>
      <c r="B740" s="732" t="s">
        <v>273</v>
      </c>
      <c r="C740" s="733">
        <v>3500</v>
      </c>
      <c r="D740" s="871" t="s">
        <v>532</v>
      </c>
      <c r="E740" s="558"/>
      <c r="F740" s="558"/>
      <c r="G740" s="611">
        <v>10</v>
      </c>
      <c r="H740" s="611"/>
      <c r="I740" s="611">
        <v>10</v>
      </c>
      <c r="J740" s="611"/>
      <c r="K740" s="295"/>
      <c r="L740" s="295"/>
      <c r="M740" s="295"/>
      <c r="N740" s="295"/>
      <c r="O740" s="295"/>
      <c r="P740" s="295"/>
      <c r="Q740" s="295"/>
    </row>
    <row r="741" spans="1:17" s="160" customFormat="1" ht="21.75" customHeight="1">
      <c r="A741" s="183"/>
      <c r="B741" s="532" t="s">
        <v>273</v>
      </c>
      <c r="C741" s="325">
        <v>3500</v>
      </c>
      <c r="D741" s="787" t="s">
        <v>533</v>
      </c>
      <c r="E741" s="293"/>
      <c r="F741" s="293"/>
      <c r="G741" s="533">
        <v>10</v>
      </c>
      <c r="H741" s="533"/>
      <c r="I741" s="533">
        <v>10</v>
      </c>
      <c r="J741" s="533"/>
      <c r="K741" s="280"/>
      <c r="L741" s="280"/>
      <c r="M741" s="280"/>
      <c r="N741" s="280"/>
      <c r="O741" s="280"/>
      <c r="P741" s="280"/>
      <c r="Q741" s="280"/>
    </row>
    <row r="742" spans="1:17" s="160" customFormat="1" ht="21.75" customHeight="1">
      <c r="A742" s="69"/>
      <c r="B742" s="363" t="s">
        <v>273</v>
      </c>
      <c r="C742" s="364">
        <v>3500</v>
      </c>
      <c r="D742" s="365" t="s">
        <v>534</v>
      </c>
      <c r="E742" s="529"/>
      <c r="F742" s="529"/>
      <c r="G742" s="522">
        <v>10</v>
      </c>
      <c r="H742" s="522"/>
      <c r="I742" s="522">
        <v>10</v>
      </c>
      <c r="J742" s="522"/>
      <c r="K742" s="280"/>
      <c r="L742" s="280"/>
      <c r="M742" s="280"/>
      <c r="N742" s="280"/>
      <c r="O742" s="280"/>
      <c r="P742" s="280"/>
      <c r="Q742" s="280"/>
    </row>
    <row r="743" spans="1:17" s="160" customFormat="1" ht="21.75" customHeight="1">
      <c r="A743" s="69"/>
      <c r="B743" s="363" t="s">
        <v>273</v>
      </c>
      <c r="C743" s="364">
        <v>3500</v>
      </c>
      <c r="D743" s="365" t="s">
        <v>535</v>
      </c>
      <c r="E743" s="529"/>
      <c r="F743" s="529"/>
      <c r="G743" s="522">
        <v>10</v>
      </c>
      <c r="H743" s="522"/>
      <c r="I743" s="522">
        <v>10</v>
      </c>
      <c r="J743" s="522"/>
      <c r="K743" s="280"/>
      <c r="L743" s="280"/>
      <c r="M743" s="280"/>
      <c r="N743" s="280"/>
      <c r="O743" s="280"/>
      <c r="P743" s="280"/>
      <c r="Q743" s="280"/>
    </row>
    <row r="744" spans="1:17" s="160" customFormat="1" ht="21.75" customHeight="1">
      <c r="A744" s="69"/>
      <c r="B744" s="363" t="s">
        <v>273</v>
      </c>
      <c r="C744" s="364">
        <v>3500</v>
      </c>
      <c r="D744" s="365" t="s">
        <v>536</v>
      </c>
      <c r="E744" s="529"/>
      <c r="F744" s="529"/>
      <c r="G744" s="522">
        <v>10</v>
      </c>
      <c r="H744" s="522"/>
      <c r="I744" s="522">
        <v>10</v>
      </c>
      <c r="J744" s="522"/>
      <c r="K744" s="280"/>
      <c r="L744" s="280"/>
      <c r="M744" s="280"/>
      <c r="N744" s="280"/>
      <c r="O744" s="280"/>
      <c r="P744" s="280"/>
      <c r="Q744" s="280"/>
    </row>
    <row r="745" spans="1:17" s="160" customFormat="1" ht="21.75" customHeight="1">
      <c r="A745" s="69"/>
      <c r="B745" s="363" t="s">
        <v>273</v>
      </c>
      <c r="C745" s="364">
        <v>3500</v>
      </c>
      <c r="D745" s="365" t="s">
        <v>537</v>
      </c>
      <c r="E745" s="529"/>
      <c r="F745" s="529"/>
      <c r="G745" s="522">
        <v>10</v>
      </c>
      <c r="H745" s="522"/>
      <c r="I745" s="522">
        <v>10</v>
      </c>
      <c r="J745" s="522"/>
      <c r="K745" s="280"/>
      <c r="L745" s="280"/>
      <c r="M745" s="280"/>
      <c r="N745" s="280"/>
      <c r="O745" s="280"/>
      <c r="P745" s="280"/>
      <c r="Q745" s="280"/>
    </row>
    <row r="746" spans="1:17" s="160" customFormat="1" ht="21.75" customHeight="1">
      <c r="A746" s="69"/>
      <c r="B746" s="363" t="s">
        <v>273</v>
      </c>
      <c r="C746" s="364">
        <v>3500</v>
      </c>
      <c r="D746" s="365" t="s">
        <v>538</v>
      </c>
      <c r="E746" s="529"/>
      <c r="F746" s="529"/>
      <c r="G746" s="522">
        <v>10</v>
      </c>
      <c r="H746" s="522"/>
      <c r="I746" s="522">
        <v>10</v>
      </c>
      <c r="J746" s="522"/>
      <c r="K746" s="280"/>
      <c r="L746" s="280"/>
      <c r="M746" s="280"/>
      <c r="N746" s="280"/>
      <c r="O746" s="280"/>
      <c r="P746" s="280"/>
      <c r="Q746" s="280"/>
    </row>
    <row r="747" spans="1:17" s="160" customFormat="1" ht="21.75" customHeight="1">
      <c r="A747" s="69"/>
      <c r="B747" s="363" t="s">
        <v>273</v>
      </c>
      <c r="C747" s="364">
        <v>3500</v>
      </c>
      <c r="D747" s="365" t="s">
        <v>539</v>
      </c>
      <c r="E747" s="529"/>
      <c r="F747" s="529"/>
      <c r="G747" s="522">
        <v>10</v>
      </c>
      <c r="H747" s="522"/>
      <c r="I747" s="522">
        <v>10</v>
      </c>
      <c r="J747" s="522"/>
      <c r="K747" s="280"/>
      <c r="L747" s="280"/>
      <c r="M747" s="280"/>
      <c r="N747" s="280"/>
      <c r="O747" s="280"/>
      <c r="P747" s="280"/>
      <c r="Q747" s="280"/>
    </row>
    <row r="748" spans="1:17" s="160" customFormat="1" ht="21.75" customHeight="1">
      <c r="A748" s="69"/>
      <c r="B748" s="363" t="s">
        <v>273</v>
      </c>
      <c r="C748" s="364">
        <v>3500</v>
      </c>
      <c r="D748" s="365" t="s">
        <v>540</v>
      </c>
      <c r="E748" s="529"/>
      <c r="F748" s="529"/>
      <c r="G748" s="522">
        <v>10</v>
      </c>
      <c r="H748" s="522"/>
      <c r="I748" s="522">
        <v>10</v>
      </c>
      <c r="J748" s="522"/>
      <c r="K748" s="280"/>
      <c r="L748" s="280"/>
      <c r="M748" s="280"/>
      <c r="N748" s="280"/>
      <c r="O748" s="280"/>
      <c r="P748" s="280"/>
      <c r="Q748" s="280"/>
    </row>
    <row r="749" spans="1:17" s="160" customFormat="1" ht="21.75" customHeight="1">
      <c r="A749" s="69"/>
      <c r="B749" s="363" t="s">
        <v>273</v>
      </c>
      <c r="C749" s="364">
        <v>3500</v>
      </c>
      <c r="D749" s="365" t="s">
        <v>541</v>
      </c>
      <c r="E749" s="529"/>
      <c r="F749" s="529"/>
      <c r="G749" s="522">
        <v>10</v>
      </c>
      <c r="H749" s="522"/>
      <c r="I749" s="522">
        <v>10</v>
      </c>
      <c r="J749" s="522"/>
      <c r="K749" s="280"/>
      <c r="L749" s="280"/>
      <c r="M749" s="280"/>
      <c r="N749" s="280"/>
      <c r="O749" s="280"/>
      <c r="P749" s="280"/>
      <c r="Q749" s="280"/>
    </row>
    <row r="750" spans="1:17" s="160" customFormat="1" ht="21.75" customHeight="1">
      <c r="A750" s="69"/>
      <c r="B750" s="363" t="s">
        <v>273</v>
      </c>
      <c r="C750" s="364">
        <v>3500</v>
      </c>
      <c r="D750" s="365" t="s">
        <v>542</v>
      </c>
      <c r="E750" s="529"/>
      <c r="F750" s="529"/>
      <c r="G750" s="522">
        <v>10</v>
      </c>
      <c r="H750" s="522"/>
      <c r="I750" s="522">
        <v>10</v>
      </c>
      <c r="J750" s="522"/>
      <c r="K750" s="280"/>
      <c r="L750" s="280"/>
      <c r="M750" s="280"/>
      <c r="N750" s="280"/>
      <c r="O750" s="280"/>
      <c r="P750" s="280"/>
      <c r="Q750" s="280"/>
    </row>
    <row r="751" spans="1:17" s="160" customFormat="1" ht="21.75" customHeight="1">
      <c r="A751" s="69" t="s">
        <v>555</v>
      </c>
      <c r="B751" s="175"/>
      <c r="C751" s="364">
        <v>5500</v>
      </c>
      <c r="D751" s="365" t="s">
        <v>531</v>
      </c>
      <c r="E751" s="529"/>
      <c r="F751" s="529"/>
      <c r="G751" s="522">
        <v>1</v>
      </c>
      <c r="H751" s="522"/>
      <c r="I751" s="522">
        <v>1</v>
      </c>
      <c r="J751" s="522"/>
      <c r="K751" s="280"/>
      <c r="L751" s="280"/>
      <c r="M751" s="280"/>
      <c r="N751" s="280"/>
      <c r="O751" s="280"/>
      <c r="P751" s="280"/>
      <c r="Q751" s="280"/>
    </row>
    <row r="752" spans="1:17" s="160" customFormat="1" ht="21" customHeight="1">
      <c r="A752" s="69" t="s">
        <v>481</v>
      </c>
      <c r="B752" s="192"/>
      <c r="C752" s="179"/>
      <c r="D752" s="202"/>
      <c r="E752" s="202"/>
      <c r="F752" s="202"/>
      <c r="G752" s="202"/>
      <c r="H752" s="202"/>
      <c r="I752" s="202"/>
      <c r="J752" s="202"/>
      <c r="K752" s="183"/>
      <c r="L752" s="183"/>
      <c r="M752" s="183"/>
      <c r="N752" s="183"/>
      <c r="O752" s="183"/>
      <c r="P752" s="183"/>
      <c r="Q752" s="183"/>
    </row>
    <row r="753" spans="1:17" s="160" customFormat="1" ht="37.200000000000003" customHeight="1">
      <c r="A753" s="69" t="s">
        <v>482</v>
      </c>
      <c r="B753" s="214" t="s">
        <v>309</v>
      </c>
      <c r="C753" s="217">
        <v>16000</v>
      </c>
      <c r="D753" s="524" t="s">
        <v>531</v>
      </c>
      <c r="E753" s="528"/>
      <c r="F753" s="528"/>
      <c r="G753" s="528"/>
      <c r="H753" s="528"/>
      <c r="I753" s="528"/>
      <c r="J753" s="528"/>
      <c r="K753" s="183">
        <v>20</v>
      </c>
      <c r="L753" s="183"/>
      <c r="M753" s="183"/>
      <c r="N753" s="183"/>
      <c r="O753" s="183"/>
      <c r="P753" s="183"/>
      <c r="Q753" s="183"/>
    </row>
    <row r="754" spans="1:17" s="160" customFormat="1" ht="21" customHeight="1">
      <c r="A754" s="69" t="s">
        <v>483</v>
      </c>
      <c r="B754" s="192"/>
      <c r="C754" s="179"/>
      <c r="D754" s="202"/>
      <c r="E754" s="202"/>
      <c r="F754" s="202"/>
      <c r="G754" s="202"/>
      <c r="H754" s="202"/>
      <c r="I754" s="202"/>
      <c r="J754" s="202"/>
      <c r="K754" s="183"/>
      <c r="L754" s="183"/>
      <c r="M754" s="183"/>
      <c r="N754" s="183"/>
      <c r="O754" s="183"/>
      <c r="P754" s="183"/>
      <c r="Q754" s="183"/>
    </row>
    <row r="755" spans="1:17" s="160" customFormat="1" ht="38.4" customHeight="1">
      <c r="A755" s="69" t="s">
        <v>484</v>
      </c>
      <c r="B755" s="214" t="s">
        <v>273</v>
      </c>
      <c r="C755" s="217">
        <v>8000</v>
      </c>
      <c r="D755" s="524" t="s">
        <v>531</v>
      </c>
      <c r="E755" s="528"/>
      <c r="F755" s="528"/>
      <c r="G755" s="528"/>
      <c r="H755" s="528"/>
      <c r="I755" s="528"/>
      <c r="J755" s="528"/>
      <c r="K755" s="183"/>
      <c r="L755" s="183">
        <v>10</v>
      </c>
      <c r="M755" s="183"/>
      <c r="N755" s="183"/>
      <c r="O755" s="183"/>
      <c r="P755" s="183"/>
      <c r="Q755" s="183"/>
    </row>
    <row r="756" spans="1:17" s="160" customFormat="1" ht="38.4" customHeight="1">
      <c r="A756" s="69" t="s">
        <v>485</v>
      </c>
      <c r="B756" s="214" t="s">
        <v>393</v>
      </c>
      <c r="C756" s="217">
        <v>12000</v>
      </c>
      <c r="D756" s="524" t="s">
        <v>531</v>
      </c>
      <c r="E756" s="528"/>
      <c r="F756" s="528"/>
      <c r="G756" s="528"/>
      <c r="H756" s="528"/>
      <c r="I756" s="528"/>
      <c r="J756" s="528"/>
      <c r="K756" s="183"/>
      <c r="L756" s="183">
        <v>1</v>
      </c>
      <c r="M756" s="183"/>
      <c r="N756" s="183"/>
      <c r="O756" s="183"/>
      <c r="P756" s="183"/>
      <c r="Q756" s="183"/>
    </row>
    <row r="757" spans="1:17" s="197" customFormat="1" ht="23.4" customHeight="1">
      <c r="A757" s="245" t="s">
        <v>487</v>
      </c>
      <c r="B757" s="521"/>
      <c r="C757" s="527">
        <f>C759+C760</f>
        <v>23500</v>
      </c>
      <c r="D757" s="211"/>
      <c r="E757" s="211"/>
      <c r="F757" s="211"/>
      <c r="G757" s="211"/>
      <c r="H757" s="211"/>
      <c r="I757" s="211"/>
      <c r="J757" s="211"/>
      <c r="K757" s="211"/>
      <c r="L757" s="211"/>
      <c r="M757" s="211"/>
      <c r="N757" s="211"/>
      <c r="O757" s="211"/>
      <c r="P757" s="211"/>
      <c r="Q757" s="211"/>
    </row>
    <row r="758" spans="1:17" s="160" customFormat="1" ht="23.4" customHeight="1">
      <c r="A758" s="211" t="s">
        <v>488</v>
      </c>
      <c r="B758" s="319"/>
      <c r="C758" s="241"/>
      <c r="D758" s="183"/>
      <c r="E758" s="183"/>
      <c r="F758" s="183"/>
      <c r="G758" s="183"/>
      <c r="H758" s="183"/>
      <c r="I758" s="183"/>
      <c r="J758" s="183"/>
      <c r="K758" s="183"/>
      <c r="L758" s="183"/>
      <c r="M758" s="183"/>
      <c r="N758" s="183"/>
      <c r="O758" s="183"/>
      <c r="P758" s="183"/>
      <c r="Q758" s="280" t="s">
        <v>554</v>
      </c>
    </row>
    <row r="759" spans="1:17" s="160" customFormat="1" ht="23.4" customHeight="1">
      <c r="A759" s="69" t="s">
        <v>489</v>
      </c>
      <c r="B759" s="363" t="s">
        <v>273</v>
      </c>
      <c r="C759" s="364">
        <v>8000</v>
      </c>
      <c r="D759" s="522" t="s">
        <v>531</v>
      </c>
      <c r="E759" s="529"/>
      <c r="F759" s="529"/>
      <c r="G759" s="529"/>
      <c r="H759" s="529"/>
      <c r="I759" s="529"/>
      <c r="J759" s="529"/>
      <c r="K759" s="280"/>
      <c r="L759" s="280">
        <v>10</v>
      </c>
      <c r="M759" s="280"/>
      <c r="N759" s="280"/>
      <c r="O759" s="280"/>
      <c r="P759" s="280"/>
      <c r="Q759" s="280"/>
    </row>
    <row r="760" spans="1:17" s="160" customFormat="1" ht="23.4" customHeight="1">
      <c r="A760" s="201" t="s">
        <v>490</v>
      </c>
      <c r="B760" s="732" t="s">
        <v>325</v>
      </c>
      <c r="C760" s="733">
        <v>15500</v>
      </c>
      <c r="D760" s="522" t="s">
        <v>531</v>
      </c>
      <c r="E760" s="558"/>
      <c r="F760" s="558"/>
      <c r="G760" s="558"/>
      <c r="H760" s="558"/>
      <c r="I760" s="558"/>
      <c r="J760" s="558"/>
      <c r="K760" s="295"/>
      <c r="L760" s="295"/>
      <c r="M760" s="295">
        <v>1</v>
      </c>
      <c r="N760" s="295"/>
      <c r="O760" s="295"/>
      <c r="P760" s="295"/>
      <c r="Q760" s="295"/>
    </row>
    <row r="761" spans="1:17" s="160" customFormat="1" ht="21" customHeight="1">
      <c r="A761" s="559"/>
      <c r="B761" s="560"/>
      <c r="C761" s="561"/>
      <c r="D761" s="562"/>
      <c r="E761" s="562"/>
      <c r="F761" s="562"/>
      <c r="G761" s="562"/>
      <c r="H761" s="562"/>
      <c r="I761" s="562"/>
      <c r="J761" s="562"/>
      <c r="K761" s="562"/>
      <c r="L761" s="562"/>
      <c r="M761" s="562"/>
      <c r="N761" s="562"/>
      <c r="O761" s="562"/>
      <c r="P761" s="562"/>
      <c r="Q761" s="562"/>
    </row>
    <row r="762" spans="1:17" s="160" customFormat="1" ht="21" customHeight="1"/>
    <row r="763" spans="1:17" s="160" customFormat="1" ht="21" customHeight="1"/>
    <row r="764" spans="1:17" s="160" customFormat="1" ht="21" customHeight="1"/>
    <row r="765" spans="1:17" s="160" customFormat="1" ht="21" customHeight="1"/>
    <row r="766" spans="1:17" s="160" customFormat="1" ht="21" customHeight="1"/>
    <row r="767" spans="1:17" s="160" customFormat="1" ht="21" customHeight="1"/>
    <row r="768" spans="1:17" s="160" customFormat="1" ht="21" customHeight="1"/>
    <row r="769" s="160" customFormat="1" ht="21" customHeight="1"/>
    <row r="770" s="160" customFormat="1" ht="21" customHeight="1"/>
    <row r="771" s="160" customFormat="1" ht="21" customHeight="1"/>
    <row r="772" s="160" customFormat="1" ht="21" customHeight="1"/>
    <row r="773" s="160" customFormat="1" ht="21" customHeight="1"/>
    <row r="774" s="160" customFormat="1" ht="21" customHeight="1"/>
    <row r="775" s="160" customFormat="1" ht="21" customHeight="1"/>
    <row r="776" s="160" customFormat="1" ht="21" customHeight="1"/>
    <row r="777" s="160" customFormat="1" ht="21" customHeight="1"/>
    <row r="778" s="160" customFormat="1" ht="21" customHeight="1"/>
    <row r="779" s="160" customFormat="1" ht="21" customHeight="1"/>
    <row r="780" s="160" customFormat="1" ht="21" customHeight="1"/>
    <row r="781" s="160" customFormat="1" ht="21" customHeight="1"/>
    <row r="782" s="160" customFormat="1" ht="21" customHeight="1"/>
    <row r="783" s="160" customFormat="1" ht="21" customHeight="1"/>
    <row r="784" s="160" customFormat="1" ht="21" customHeight="1"/>
    <row r="785" s="160" customFormat="1" ht="21" customHeight="1"/>
    <row r="786" s="160" customFormat="1" ht="21" customHeight="1"/>
    <row r="787" s="160" customFormat="1" ht="21" customHeight="1"/>
    <row r="788" s="160" customFormat="1" ht="21" customHeight="1"/>
    <row r="789" s="160" customFormat="1" ht="21" customHeight="1"/>
    <row r="790" s="160" customFormat="1" ht="21" customHeight="1"/>
    <row r="791" s="160" customFormat="1" ht="21" customHeight="1"/>
    <row r="792" s="160" customFormat="1" ht="21" customHeight="1"/>
    <row r="793" s="160" customFormat="1" ht="21" customHeight="1"/>
    <row r="794" s="160" customFormat="1" ht="21" customHeight="1"/>
    <row r="795" s="160" customFormat="1" ht="21" customHeight="1"/>
    <row r="796" s="160" customFormat="1" ht="21" customHeight="1"/>
    <row r="797" s="160" customFormat="1" ht="21" customHeight="1"/>
    <row r="798" s="160" customFormat="1" ht="21" customHeight="1"/>
    <row r="799" s="160" customFormat="1" ht="21" customHeight="1"/>
    <row r="800" s="160" customFormat="1" ht="21" customHeight="1"/>
    <row r="801" s="160" customFormat="1" ht="21" customHeight="1"/>
    <row r="802" s="160" customFormat="1" ht="21" customHeight="1"/>
    <row r="803" s="160" customFormat="1" ht="21" customHeight="1"/>
    <row r="804" s="160" customFormat="1" ht="21" customHeight="1"/>
    <row r="805" s="160" customFormat="1" ht="21" customHeight="1"/>
    <row r="806" s="160" customFormat="1" ht="21" customHeight="1"/>
    <row r="807" s="160" customFormat="1" ht="21" customHeight="1"/>
    <row r="808" s="160" customFormat="1" ht="21" customHeight="1"/>
    <row r="809" s="160" customFormat="1" ht="21" customHeight="1"/>
    <row r="810" s="160" customFormat="1" ht="21" customHeight="1"/>
    <row r="811" s="160" customFormat="1" ht="21" customHeight="1"/>
    <row r="812" s="160" customFormat="1" ht="21" customHeight="1"/>
    <row r="813" s="160" customFormat="1" ht="21" customHeight="1"/>
    <row r="814" s="160" customFormat="1" ht="21" customHeight="1"/>
    <row r="815" s="160" customFormat="1" ht="21" customHeight="1"/>
    <row r="816" s="160" customFormat="1" ht="21" customHeight="1"/>
    <row r="817" s="160" customFormat="1" ht="21" customHeight="1"/>
    <row r="818" s="160" customFormat="1" ht="21" customHeight="1"/>
    <row r="819" s="160" customFormat="1" ht="21" customHeight="1"/>
    <row r="820" s="160" customFormat="1" ht="21" customHeight="1"/>
    <row r="821" s="160" customFormat="1" ht="21" customHeight="1"/>
    <row r="822" s="160" customFormat="1" ht="21" customHeight="1"/>
    <row r="823" s="160" customFormat="1" ht="21" customHeight="1"/>
    <row r="824" s="160" customFormat="1" ht="21" customHeight="1"/>
    <row r="825" s="160" customFormat="1" ht="21" customHeight="1"/>
    <row r="826" s="160" customFormat="1" ht="21" customHeight="1"/>
  </sheetData>
  <mergeCells count="8">
    <mergeCell ref="A2:Q2"/>
    <mergeCell ref="A1:Q1"/>
    <mergeCell ref="E3:P3"/>
    <mergeCell ref="E4:G4"/>
    <mergeCell ref="N4:P4"/>
    <mergeCell ref="H4:J4"/>
    <mergeCell ref="K4:M4"/>
    <mergeCell ref="A3:A5"/>
  </mergeCells>
  <printOptions horizontalCentered="1"/>
  <pageMargins left="0.39370078740157483" right="0" top="0.59055118110236227" bottom="0.27559055118110237" header="0.31496062992125984" footer="0.23622047244094491"/>
  <pageSetup paperSize="9" scale="90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S305"/>
  <sheetViews>
    <sheetView zoomScale="110" zoomScaleNormal="110" zoomScaleSheetLayoutView="112" workbookViewId="0">
      <pane ySplit="7" topLeftCell="A9" activePane="bottomLeft" state="frozen"/>
      <selection activeCell="B1" sqref="B1"/>
      <selection pane="bottomLeft" activeCell="H17" sqref="H17"/>
    </sheetView>
  </sheetViews>
  <sheetFormatPr defaultRowHeight="13.8"/>
  <cols>
    <col min="1" max="1" width="62.109375" style="83" customWidth="1"/>
    <col min="2" max="2" width="10.6640625" style="83" customWidth="1"/>
    <col min="3" max="3" width="5.33203125" style="83" customWidth="1"/>
    <col min="4" max="4" width="6.21875" style="83" customWidth="1"/>
    <col min="5" max="6" width="7.6640625" style="83" customWidth="1"/>
    <col min="7" max="7" width="7.109375" style="83" customWidth="1"/>
    <col min="8" max="8" width="7.6640625" style="83" customWidth="1"/>
    <col min="9" max="9" width="6.77734375" style="83" customWidth="1"/>
    <col min="10" max="11" width="7.33203125" style="83" customWidth="1"/>
    <col min="12" max="12" width="6.88671875" style="83" customWidth="1"/>
    <col min="13" max="13" width="6.77734375" style="83" customWidth="1"/>
    <col min="14" max="14" width="5.77734375" style="83" customWidth="1"/>
    <col min="15" max="15" width="14.109375" style="83" customWidth="1"/>
    <col min="16" max="16" width="8.88671875" style="83"/>
    <col min="17" max="17" width="8.88671875" style="215"/>
    <col min="18" max="16384" width="8.88671875" style="83"/>
  </cols>
  <sheetData>
    <row r="1" spans="1:19" ht="25.8">
      <c r="A1" s="1136" t="s">
        <v>491</v>
      </c>
      <c r="B1" s="1136"/>
      <c r="C1" s="1136"/>
      <c r="D1" s="1136"/>
      <c r="E1" s="1136"/>
      <c r="F1" s="1136"/>
      <c r="G1" s="1136"/>
      <c r="H1" s="1136"/>
      <c r="I1" s="1136"/>
      <c r="J1" s="1136"/>
      <c r="K1" s="1136"/>
      <c r="L1" s="1136"/>
      <c r="M1" s="1136"/>
      <c r="N1" s="1136"/>
      <c r="O1" s="1136"/>
    </row>
    <row r="2" spans="1:19" ht="23.4">
      <c r="A2" s="159"/>
      <c r="B2" s="159"/>
      <c r="C2" s="159"/>
      <c r="D2" s="231" t="s">
        <v>172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18" t="s">
        <v>64</v>
      </c>
    </row>
    <row r="3" spans="1:19" ht="21" customHeight="1">
      <c r="A3" s="1140" t="s">
        <v>201</v>
      </c>
      <c r="B3" s="1116" t="s">
        <v>63</v>
      </c>
      <c r="C3" s="1119" t="s">
        <v>167</v>
      </c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07" t="s">
        <v>61</v>
      </c>
    </row>
    <row r="4" spans="1:19" ht="21" customHeight="1">
      <c r="A4" s="1141"/>
      <c r="B4" s="1117"/>
      <c r="C4" s="1122" t="s">
        <v>133</v>
      </c>
      <c r="D4" s="1122"/>
      <c r="E4" s="1122"/>
      <c r="F4" s="1137" t="s">
        <v>134</v>
      </c>
      <c r="G4" s="1138"/>
      <c r="H4" s="1139"/>
      <c r="I4" s="1137" t="s">
        <v>120</v>
      </c>
      <c r="J4" s="1138"/>
      <c r="K4" s="1139"/>
      <c r="L4" s="1137" t="s">
        <v>121</v>
      </c>
      <c r="M4" s="1138"/>
      <c r="N4" s="1139"/>
      <c r="O4" s="1108"/>
    </row>
    <row r="5" spans="1:19" ht="33.6" customHeight="1">
      <c r="A5" s="1134" t="s">
        <v>199</v>
      </c>
      <c r="B5" s="1117"/>
      <c r="C5" s="115" t="s">
        <v>194</v>
      </c>
      <c r="D5" s="116" t="s">
        <v>193</v>
      </c>
      <c r="E5" s="116" t="s">
        <v>192</v>
      </c>
      <c r="F5" s="116" t="s">
        <v>195</v>
      </c>
      <c r="G5" s="116" t="s">
        <v>196</v>
      </c>
      <c r="H5" s="116" t="s">
        <v>197</v>
      </c>
      <c r="I5" s="116" t="s">
        <v>176</v>
      </c>
      <c r="J5" s="116" t="s">
        <v>177</v>
      </c>
      <c r="K5" s="116" t="s">
        <v>178</v>
      </c>
      <c r="L5" s="116" t="s">
        <v>179</v>
      </c>
      <c r="M5" s="116" t="s">
        <v>180</v>
      </c>
      <c r="N5" s="116" t="s">
        <v>181</v>
      </c>
      <c r="O5" s="1108"/>
    </row>
    <row r="6" spans="1:19" ht="21">
      <c r="A6" s="1135"/>
      <c r="B6" s="1118"/>
      <c r="C6" s="117">
        <v>64</v>
      </c>
      <c r="D6" s="117">
        <v>64</v>
      </c>
      <c r="E6" s="117">
        <v>64</v>
      </c>
      <c r="F6" s="117">
        <v>65</v>
      </c>
      <c r="G6" s="117">
        <v>65</v>
      </c>
      <c r="H6" s="117">
        <v>65</v>
      </c>
      <c r="I6" s="117">
        <v>65</v>
      </c>
      <c r="J6" s="117">
        <v>65</v>
      </c>
      <c r="K6" s="117">
        <v>65</v>
      </c>
      <c r="L6" s="117">
        <v>65</v>
      </c>
      <c r="M6" s="117">
        <v>65</v>
      </c>
      <c r="N6" s="117">
        <v>65</v>
      </c>
      <c r="O6" s="1109"/>
    </row>
    <row r="7" spans="1:19" ht="33.6" customHeight="1" thickBot="1">
      <c r="A7" s="350" t="s">
        <v>59</v>
      </c>
      <c r="B7" s="565">
        <f>B8+B24+B153+B158+B174+B184+B194+B198</f>
        <v>5250412</v>
      </c>
      <c r="C7" s="351">
        <f t="shared" ref="C7:N7" si="0">SUM(C8:C289)</f>
        <v>1512</v>
      </c>
      <c r="D7" s="351">
        <f t="shared" si="0"/>
        <v>134212</v>
      </c>
      <c r="E7" s="351">
        <f t="shared" si="0"/>
        <v>679737</v>
      </c>
      <c r="F7" s="351">
        <f t="shared" si="0"/>
        <v>364002</v>
      </c>
      <c r="G7" s="351">
        <f t="shared" si="0"/>
        <v>379157</v>
      </c>
      <c r="H7" s="351">
        <f t="shared" si="0"/>
        <v>322555</v>
      </c>
      <c r="I7" s="351">
        <f t="shared" si="0"/>
        <v>765467</v>
      </c>
      <c r="J7" s="351">
        <f t="shared" si="0"/>
        <v>1499860</v>
      </c>
      <c r="K7" s="351">
        <f t="shared" si="0"/>
        <v>651645</v>
      </c>
      <c r="L7" s="351">
        <f t="shared" si="0"/>
        <v>376045</v>
      </c>
      <c r="M7" s="351">
        <f t="shared" si="0"/>
        <v>55920</v>
      </c>
      <c r="N7" s="351">
        <f t="shared" si="0"/>
        <v>16300</v>
      </c>
      <c r="O7" s="352"/>
      <c r="Q7" s="216"/>
      <c r="S7" s="213"/>
    </row>
    <row r="8" spans="1:19" ht="21" customHeight="1">
      <c r="A8" s="209" t="s">
        <v>216</v>
      </c>
      <c r="B8" s="563">
        <f>B9</f>
        <v>95300</v>
      </c>
      <c r="C8" s="282"/>
      <c r="D8" s="282"/>
      <c r="E8" s="282"/>
      <c r="F8" s="282"/>
      <c r="G8" s="282"/>
      <c r="H8" s="282"/>
      <c r="I8" s="184"/>
      <c r="J8" s="184"/>
      <c r="K8" s="184"/>
      <c r="L8" s="184"/>
      <c r="M8" s="184"/>
      <c r="N8" s="184"/>
      <c r="O8" s="184"/>
    </row>
    <row r="9" spans="1:19" ht="21" customHeight="1">
      <c r="A9" s="339" t="s">
        <v>217</v>
      </c>
      <c r="B9" s="564">
        <f>B11+B18</f>
        <v>95300</v>
      </c>
      <c r="C9" s="269"/>
      <c r="D9" s="269"/>
      <c r="E9" s="269"/>
      <c r="F9" s="269"/>
      <c r="G9" s="269"/>
      <c r="H9" s="269"/>
      <c r="I9" s="181"/>
      <c r="J9" s="181"/>
      <c r="K9" s="181"/>
      <c r="L9" s="181"/>
      <c r="M9" s="181"/>
      <c r="N9" s="181"/>
      <c r="O9" s="181"/>
    </row>
    <row r="10" spans="1:19" ht="21" customHeight="1">
      <c r="A10" s="341" t="s">
        <v>238</v>
      </c>
      <c r="B10" s="342">
        <f>B11</f>
        <v>50000</v>
      </c>
      <c r="C10" s="269"/>
      <c r="D10" s="269"/>
      <c r="E10" s="269"/>
      <c r="F10" s="269"/>
      <c r="G10" s="269"/>
      <c r="H10" s="269"/>
      <c r="I10" s="181"/>
      <c r="J10" s="181"/>
      <c r="K10" s="181"/>
      <c r="L10" s="181"/>
      <c r="M10" s="181"/>
      <c r="N10" s="181"/>
      <c r="O10" s="181"/>
    </row>
    <row r="11" spans="1:19" ht="21" customHeight="1">
      <c r="A11" s="383" t="s">
        <v>233</v>
      </c>
      <c r="B11" s="200">
        <f>B13+B14+B16+B17</f>
        <v>50000</v>
      </c>
      <c r="C11" s="269"/>
      <c r="D11" s="404"/>
      <c r="E11" s="404"/>
      <c r="F11" s="404"/>
      <c r="G11" s="404"/>
      <c r="H11" s="404"/>
      <c r="I11" s="181"/>
      <c r="J11" s="181"/>
      <c r="K11" s="181"/>
      <c r="L11" s="181"/>
      <c r="M11" s="181"/>
      <c r="N11" s="181"/>
      <c r="O11" s="181"/>
    </row>
    <row r="12" spans="1:19" ht="21" customHeight="1">
      <c r="A12" s="69" t="s">
        <v>218</v>
      </c>
      <c r="B12" s="173"/>
      <c r="C12" s="196"/>
      <c r="D12" s="404"/>
      <c r="E12" s="405"/>
      <c r="F12" s="406"/>
      <c r="G12" s="406"/>
      <c r="H12" s="404"/>
      <c r="I12" s="268"/>
      <c r="J12" s="270"/>
      <c r="K12" s="270"/>
      <c r="L12" s="268"/>
      <c r="M12" s="268"/>
      <c r="N12" s="268"/>
      <c r="O12" s="181"/>
    </row>
    <row r="13" spans="1:19" ht="21" customHeight="1">
      <c r="A13" s="69" t="s">
        <v>219</v>
      </c>
      <c r="B13" s="292">
        <v>3000</v>
      </c>
      <c r="C13" s="364"/>
      <c r="D13" s="898"/>
      <c r="E13" s="522"/>
      <c r="F13" s="522"/>
      <c r="G13" s="898"/>
      <c r="H13" s="300"/>
      <c r="I13" s="300"/>
      <c r="J13" s="895">
        <v>3000</v>
      </c>
      <c r="K13" s="895"/>
      <c r="L13" s="300"/>
      <c r="M13" s="300"/>
      <c r="N13" s="300"/>
      <c r="O13" s="181" t="s">
        <v>752</v>
      </c>
    </row>
    <row r="14" spans="1:19" ht="21" customHeight="1">
      <c r="A14" s="69" t="s">
        <v>220</v>
      </c>
      <c r="B14" s="292">
        <v>3000</v>
      </c>
      <c r="C14" s="522"/>
      <c r="D14" s="522"/>
      <c r="E14" s="364"/>
      <c r="F14" s="568"/>
      <c r="G14" s="568">
        <v>3000</v>
      </c>
      <c r="H14" s="300"/>
      <c r="I14" s="300"/>
      <c r="J14" s="300"/>
      <c r="K14" s="895"/>
      <c r="L14" s="300"/>
      <c r="M14" s="300"/>
      <c r="N14" s="300"/>
      <c r="O14" s="181" t="s">
        <v>752</v>
      </c>
    </row>
    <row r="15" spans="1:19" ht="21" customHeight="1">
      <c r="A15" s="69" t="s">
        <v>221</v>
      </c>
      <c r="B15" s="173"/>
      <c r="C15" s="300"/>
      <c r="D15" s="300"/>
      <c r="E15" s="300"/>
      <c r="F15" s="300"/>
      <c r="G15" s="300"/>
      <c r="H15" s="300"/>
      <c r="I15" s="300"/>
      <c r="J15" s="895"/>
      <c r="K15" s="895"/>
      <c r="L15" s="300"/>
      <c r="M15" s="300"/>
      <c r="N15" s="300"/>
      <c r="O15" s="338"/>
    </row>
    <row r="16" spans="1:19" ht="21" customHeight="1">
      <c r="A16" s="69" t="s">
        <v>234</v>
      </c>
      <c r="B16" s="292">
        <v>22000</v>
      </c>
      <c r="C16" s="300"/>
      <c r="D16" s="438"/>
      <c r="E16" s="895"/>
      <c r="F16" s="895">
        <v>20000</v>
      </c>
      <c r="G16" s="895"/>
      <c r="H16" s="300"/>
      <c r="I16" s="300"/>
      <c r="J16" s="300"/>
      <c r="K16" s="895"/>
      <c r="L16" s="300"/>
      <c r="M16" s="300"/>
      <c r="N16" s="300"/>
      <c r="O16" s="181" t="s">
        <v>752</v>
      </c>
    </row>
    <row r="17" spans="1:15" ht="21" customHeight="1">
      <c r="A17" s="69" t="s">
        <v>222</v>
      </c>
      <c r="B17" s="576">
        <v>22000</v>
      </c>
      <c r="C17" s="300"/>
      <c r="D17" s="895"/>
      <c r="E17" s="895"/>
      <c r="F17" s="895"/>
      <c r="G17" s="895">
        <v>20000</v>
      </c>
      <c r="H17" s="300"/>
      <c r="I17" s="300"/>
      <c r="J17" s="300"/>
      <c r="K17" s="300"/>
      <c r="L17" s="300"/>
      <c r="M17" s="300"/>
      <c r="N17" s="300"/>
      <c r="O17" s="181" t="s">
        <v>752</v>
      </c>
    </row>
    <row r="18" spans="1:15" ht="21" customHeight="1">
      <c r="A18" s="341" t="s">
        <v>239</v>
      </c>
      <c r="B18" s="497">
        <f>B21+B23</f>
        <v>45300</v>
      </c>
      <c r="C18" s="269"/>
      <c r="D18" s="404"/>
      <c r="E18" s="404"/>
      <c r="F18" s="404"/>
      <c r="G18" s="404"/>
      <c r="H18" s="404"/>
      <c r="I18" s="181"/>
      <c r="J18" s="181"/>
      <c r="K18" s="181"/>
      <c r="L18" s="181"/>
      <c r="M18" s="181"/>
      <c r="N18" s="181"/>
      <c r="O18" s="181"/>
    </row>
    <row r="19" spans="1:15" ht="21" customHeight="1">
      <c r="A19" s="383" t="s">
        <v>288</v>
      </c>
      <c r="B19" s="499"/>
      <c r="C19" s="395"/>
      <c r="D19" s="408"/>
      <c r="E19" s="408"/>
      <c r="F19" s="408"/>
      <c r="G19" s="408"/>
      <c r="H19" s="404"/>
      <c r="I19" s="181"/>
      <c r="J19" s="277"/>
      <c r="K19" s="181"/>
      <c r="L19" s="181"/>
      <c r="M19" s="181"/>
      <c r="N19" s="181"/>
      <c r="O19" s="181"/>
    </row>
    <row r="20" spans="1:15" ht="21" customHeight="1">
      <c r="A20" s="69" t="s">
        <v>240</v>
      </c>
      <c r="B20" s="173"/>
      <c r="C20" s="395"/>
      <c r="D20" s="402"/>
      <c r="E20" s="402"/>
      <c r="F20" s="402"/>
      <c r="G20" s="402"/>
      <c r="H20" s="404"/>
      <c r="I20" s="181"/>
      <c r="J20" s="181"/>
      <c r="K20" s="181"/>
      <c r="L20" s="181"/>
      <c r="M20" s="181"/>
      <c r="N20" s="181"/>
      <c r="O20" s="181"/>
    </row>
    <row r="21" spans="1:15" ht="21" customHeight="1">
      <c r="A21" s="275" t="s">
        <v>508</v>
      </c>
      <c r="B21" s="292">
        <v>33300</v>
      </c>
      <c r="C21" s="568"/>
      <c r="D21" s="892">
        <v>11100</v>
      </c>
      <c r="E21" s="568"/>
      <c r="F21" s="568"/>
      <c r="G21" s="568"/>
      <c r="H21" s="895">
        <v>11100</v>
      </c>
      <c r="I21" s="300"/>
      <c r="J21" s="300"/>
      <c r="K21" s="300"/>
      <c r="L21" s="300"/>
      <c r="M21" s="895">
        <v>11100</v>
      </c>
      <c r="N21" s="300"/>
      <c r="O21" s="181" t="s">
        <v>752</v>
      </c>
    </row>
    <row r="22" spans="1:15" ht="21" customHeight="1">
      <c r="A22" s="183" t="s">
        <v>241</v>
      </c>
      <c r="B22" s="575"/>
      <c r="C22" s="568"/>
      <c r="D22" s="568"/>
      <c r="E22" s="568"/>
      <c r="F22" s="568"/>
      <c r="G22" s="568"/>
      <c r="H22" s="300"/>
      <c r="I22" s="300"/>
      <c r="J22" s="895"/>
      <c r="K22" s="300"/>
      <c r="L22" s="300"/>
      <c r="M22" s="300"/>
      <c r="N22" s="300"/>
      <c r="O22" s="338"/>
    </row>
    <row r="23" spans="1:15" ht="21" customHeight="1" thickBot="1">
      <c r="A23" s="429" t="s">
        <v>242</v>
      </c>
      <c r="B23" s="309">
        <v>12000</v>
      </c>
      <c r="C23" s="574"/>
      <c r="D23" s="805"/>
      <c r="E23" s="805"/>
      <c r="F23" s="805"/>
      <c r="G23" s="805"/>
      <c r="H23" s="805"/>
      <c r="I23" s="805"/>
      <c r="J23" s="811"/>
      <c r="K23" s="899">
        <v>12000</v>
      </c>
      <c r="L23" s="805"/>
      <c r="M23" s="805"/>
      <c r="N23" s="805"/>
      <c r="O23" s="218" t="s">
        <v>752</v>
      </c>
    </row>
    <row r="24" spans="1:15" ht="21" customHeight="1">
      <c r="A24" s="225" t="s">
        <v>182</v>
      </c>
      <c r="B24" s="227">
        <f>B25+B30+B37+B51+B57+B64+B70+B79+B110+B123+B129+B133+B137</f>
        <v>3517112</v>
      </c>
      <c r="C24" s="282"/>
      <c r="D24" s="409"/>
      <c r="E24" s="409"/>
      <c r="F24" s="409"/>
      <c r="G24" s="409"/>
      <c r="H24" s="409"/>
      <c r="I24" s="184"/>
      <c r="J24" s="184"/>
      <c r="K24" s="184"/>
      <c r="L24" s="184"/>
      <c r="M24" s="184"/>
      <c r="N24" s="184"/>
      <c r="O24" s="184"/>
    </row>
    <row r="25" spans="1:15" ht="21" customHeight="1">
      <c r="A25" s="339" t="s">
        <v>245</v>
      </c>
      <c r="B25" s="391">
        <f>B26</f>
        <v>33200</v>
      </c>
      <c r="C25" s="282"/>
      <c r="D25" s="409"/>
      <c r="E25" s="409"/>
      <c r="F25" s="409"/>
      <c r="G25" s="409"/>
      <c r="H25" s="409"/>
      <c r="I25" s="184"/>
      <c r="J25" s="270"/>
      <c r="K25" s="184"/>
      <c r="L25" s="184"/>
      <c r="M25" s="184"/>
      <c r="N25" s="184"/>
      <c r="O25" s="181"/>
    </row>
    <row r="26" spans="1:15" ht="21" customHeight="1">
      <c r="A26" s="255" t="s">
        <v>225</v>
      </c>
      <c r="B26" s="256">
        <f>B28+B29</f>
        <v>33200</v>
      </c>
      <c r="C26" s="282"/>
      <c r="D26" s="409"/>
      <c r="E26" s="409"/>
      <c r="F26" s="409"/>
      <c r="G26" s="409"/>
      <c r="H26" s="409"/>
      <c r="I26" s="184"/>
      <c r="J26" s="270"/>
      <c r="K26" s="184"/>
      <c r="L26" s="184"/>
      <c r="M26" s="184"/>
      <c r="N26" s="184"/>
      <c r="O26" s="181"/>
    </row>
    <row r="27" spans="1:15" ht="21" customHeight="1">
      <c r="A27" s="69" t="s">
        <v>226</v>
      </c>
      <c r="B27" s="177"/>
      <c r="C27" s="282"/>
      <c r="D27" s="409"/>
      <c r="E27" s="409"/>
      <c r="F27" s="409"/>
      <c r="G27" s="409"/>
      <c r="H27" s="409"/>
      <c r="I27" s="184"/>
      <c r="J27" s="184"/>
      <c r="K27" s="184"/>
      <c r="L27" s="184"/>
      <c r="M27" s="184"/>
      <c r="N27" s="184"/>
      <c r="O27" s="181"/>
    </row>
    <row r="28" spans="1:15" ht="21" customHeight="1">
      <c r="A28" s="191" t="s">
        <v>246</v>
      </c>
      <c r="B28" s="179">
        <v>31200</v>
      </c>
      <c r="C28" s="179"/>
      <c r="D28" s="196"/>
      <c r="E28" s="308">
        <v>31200</v>
      </c>
      <c r="F28" s="308"/>
      <c r="G28" s="308"/>
      <c r="H28" s="308"/>
      <c r="I28" s="308"/>
      <c r="J28" s="308"/>
      <c r="K28" s="308"/>
      <c r="L28" s="308"/>
      <c r="M28" s="308"/>
      <c r="N28" s="268"/>
      <c r="O28" s="181" t="s">
        <v>752</v>
      </c>
    </row>
    <row r="29" spans="1:15" ht="21" customHeight="1">
      <c r="A29" s="343" t="s">
        <v>597</v>
      </c>
      <c r="B29" s="936">
        <v>2000</v>
      </c>
      <c r="C29" s="203"/>
      <c r="D29" s="937"/>
      <c r="E29" s="938"/>
      <c r="F29" s="938">
        <v>2000</v>
      </c>
      <c r="G29" s="938"/>
      <c r="H29" s="938"/>
      <c r="I29" s="938"/>
      <c r="J29" s="938"/>
      <c r="K29" s="938"/>
      <c r="L29" s="938"/>
      <c r="M29" s="938"/>
      <c r="N29" s="777"/>
      <c r="O29" s="207" t="s">
        <v>752</v>
      </c>
    </row>
    <row r="30" spans="1:15" ht="21" customHeight="1">
      <c r="A30" s="329" t="s">
        <v>247</v>
      </c>
      <c r="B30" s="331">
        <f>B31</f>
        <v>511632</v>
      </c>
      <c r="C30" s="585"/>
      <c r="D30" s="586"/>
      <c r="E30" s="586"/>
      <c r="F30" s="586"/>
      <c r="G30" s="586"/>
      <c r="H30" s="586"/>
      <c r="I30" s="573"/>
      <c r="J30" s="573"/>
      <c r="K30" s="573"/>
      <c r="L30" s="573"/>
      <c r="M30" s="573"/>
      <c r="N30" s="573"/>
      <c r="O30" s="573"/>
    </row>
    <row r="31" spans="1:15" ht="21" customHeight="1">
      <c r="A31" s="188" t="s">
        <v>253</v>
      </c>
      <c r="B31" s="190">
        <f>B33+B34+B35+B36</f>
        <v>511632</v>
      </c>
      <c r="C31" s="571"/>
      <c r="D31" s="572"/>
      <c r="E31" s="572"/>
      <c r="F31" s="572"/>
      <c r="G31" s="572"/>
      <c r="H31" s="572"/>
      <c r="I31" s="573"/>
      <c r="J31" s="573"/>
      <c r="K31" s="573"/>
      <c r="L31" s="573"/>
      <c r="M31" s="573"/>
      <c r="N31" s="573"/>
      <c r="O31" s="573"/>
    </row>
    <row r="32" spans="1:15" ht="21" customHeight="1">
      <c r="A32" s="69" t="s">
        <v>183</v>
      </c>
      <c r="B32" s="200"/>
      <c r="C32" s="269"/>
      <c r="D32" s="404"/>
      <c r="E32" s="404"/>
      <c r="F32" s="404"/>
      <c r="G32" s="404"/>
      <c r="H32" s="404"/>
      <c r="I32" s="181"/>
      <c r="J32" s="269"/>
      <c r="K32" s="276"/>
      <c r="L32" s="269"/>
      <c r="M32" s="269"/>
      <c r="N32" s="181"/>
      <c r="O32" s="181"/>
    </row>
    <row r="33" spans="1:18" ht="21" customHeight="1">
      <c r="A33" s="69" t="s">
        <v>203</v>
      </c>
      <c r="B33" s="364">
        <v>121600</v>
      </c>
      <c r="C33" s="554"/>
      <c r="D33" s="685">
        <v>121600</v>
      </c>
      <c r="E33" s="417"/>
      <c r="F33" s="417"/>
      <c r="G33" s="417"/>
      <c r="H33" s="417"/>
      <c r="I33" s="338"/>
      <c r="J33" s="554"/>
      <c r="K33" s="554"/>
      <c r="L33" s="373"/>
      <c r="M33" s="554"/>
      <c r="N33" s="338"/>
      <c r="O33" s="181" t="s">
        <v>752</v>
      </c>
    </row>
    <row r="34" spans="1:18" ht="21" customHeight="1">
      <c r="A34" s="69" t="s">
        <v>248</v>
      </c>
      <c r="B34" s="364">
        <v>106400</v>
      </c>
      <c r="C34" s="554"/>
      <c r="D34" s="417"/>
      <c r="E34" s="895">
        <v>66150</v>
      </c>
      <c r="F34" s="895">
        <v>40250</v>
      </c>
      <c r="G34" s="300"/>
      <c r="H34" s="300"/>
      <c r="I34" s="300"/>
      <c r="J34" s="488"/>
      <c r="K34" s="488"/>
      <c r="L34" s="488"/>
      <c r="M34" s="488"/>
      <c r="N34" s="300"/>
      <c r="O34" s="181" t="s">
        <v>752</v>
      </c>
    </row>
    <row r="35" spans="1:18" ht="21" customHeight="1">
      <c r="A35" s="69" t="s">
        <v>249</v>
      </c>
      <c r="B35" s="292">
        <v>273600</v>
      </c>
      <c r="C35" s="554"/>
      <c r="D35" s="417"/>
      <c r="E35" s="300"/>
      <c r="F35" s="300"/>
      <c r="G35" s="300"/>
      <c r="H35" s="300"/>
      <c r="I35" s="891">
        <v>273600</v>
      </c>
      <c r="J35" s="300"/>
      <c r="K35" s="300"/>
      <c r="L35" s="300"/>
      <c r="M35" s="300"/>
      <c r="N35" s="300"/>
      <c r="O35" s="181" t="s">
        <v>752</v>
      </c>
    </row>
    <row r="36" spans="1:18" s="160" customFormat="1" ht="21" customHeight="1">
      <c r="A36" s="686" t="s">
        <v>754</v>
      </c>
      <c r="B36" s="320">
        <v>10032</v>
      </c>
      <c r="C36" s="186"/>
      <c r="D36" s="186"/>
      <c r="E36" s="900">
        <v>5000</v>
      </c>
      <c r="F36" s="900">
        <v>3000</v>
      </c>
      <c r="G36" s="900">
        <v>1000</v>
      </c>
      <c r="H36" s="900"/>
      <c r="I36" s="900">
        <v>1032</v>
      </c>
      <c r="K36" s="186"/>
      <c r="L36" s="186"/>
      <c r="M36" s="186"/>
      <c r="N36" s="186"/>
      <c r="O36" s="181" t="s">
        <v>752</v>
      </c>
      <c r="P36" s="651"/>
      <c r="Q36" s="160">
        <f>100*14</f>
        <v>1400</v>
      </c>
      <c r="R36" s="160" t="s">
        <v>753</v>
      </c>
    </row>
    <row r="37" spans="1:18" ht="21" customHeight="1">
      <c r="A37" s="195" t="s">
        <v>252</v>
      </c>
      <c r="B37" s="194">
        <f>B38</f>
        <v>145000</v>
      </c>
      <c r="C37" s="554"/>
      <c r="D37" s="417"/>
      <c r="E37" s="417"/>
      <c r="F37" s="417"/>
      <c r="G37" s="417"/>
      <c r="H37" s="417"/>
      <c r="I37" s="338"/>
      <c r="J37" s="338"/>
      <c r="K37" s="338"/>
      <c r="L37" s="338"/>
      <c r="M37" s="338"/>
      <c r="N37" s="338"/>
      <c r="O37" s="338"/>
    </row>
    <row r="38" spans="1:18" ht="21" customHeight="1">
      <c r="A38" s="341" t="s">
        <v>254</v>
      </c>
      <c r="B38" s="342">
        <f>B40+B41+B42+B46+B50</f>
        <v>145000</v>
      </c>
      <c r="C38" s="569"/>
      <c r="D38" s="570"/>
      <c r="E38" s="570"/>
      <c r="F38" s="570"/>
      <c r="G38" s="570"/>
      <c r="H38" s="570"/>
      <c r="I38" s="338"/>
      <c r="J38" s="338"/>
      <c r="K38" s="338"/>
      <c r="L38" s="338"/>
      <c r="M38" s="338"/>
      <c r="N38" s="338"/>
      <c r="O38" s="338"/>
    </row>
    <row r="39" spans="1:18" ht="21" customHeight="1">
      <c r="A39" s="275" t="s">
        <v>514</v>
      </c>
      <c r="B39" s="179"/>
      <c r="C39" s="397"/>
      <c r="D39" s="411"/>
      <c r="E39" s="410"/>
      <c r="F39" s="412"/>
      <c r="G39" s="413"/>
      <c r="H39" s="414"/>
      <c r="I39" s="181"/>
      <c r="J39" s="181"/>
      <c r="K39" s="181"/>
      <c r="L39" s="181"/>
      <c r="M39" s="181"/>
      <c r="N39" s="181"/>
      <c r="O39" s="181"/>
    </row>
    <row r="40" spans="1:18" ht="35.4" customHeight="1">
      <c r="A40" s="69" t="s">
        <v>515</v>
      </c>
      <c r="B40" s="217">
        <v>20000</v>
      </c>
      <c r="C40" s="501"/>
      <c r="D40" s="566"/>
      <c r="E40" s="703">
        <v>10000</v>
      </c>
      <c r="F40" s="703"/>
      <c r="G40" s="703"/>
      <c r="H40" s="703"/>
      <c r="I40" s="703"/>
      <c r="J40" s="703">
        <v>10000</v>
      </c>
      <c r="K40" s="703"/>
      <c r="L40" s="275"/>
      <c r="M40" s="275"/>
      <c r="N40" s="400"/>
      <c r="O40" s="400" t="s">
        <v>752</v>
      </c>
    </row>
    <row r="41" spans="1:18" ht="21" customHeight="1">
      <c r="A41" s="518" t="s">
        <v>520</v>
      </c>
      <c r="B41" s="364">
        <v>100000</v>
      </c>
      <c r="C41" s="554"/>
      <c r="D41" s="417"/>
      <c r="E41" s="895">
        <v>50000</v>
      </c>
      <c r="F41" s="895"/>
      <c r="G41" s="895"/>
      <c r="H41" s="895"/>
      <c r="I41" s="895"/>
      <c r="J41" s="895">
        <v>50000</v>
      </c>
      <c r="K41" s="300"/>
      <c r="L41" s="300"/>
      <c r="M41" s="300"/>
      <c r="N41" s="338"/>
      <c r="O41" s="181" t="s">
        <v>752</v>
      </c>
    </row>
    <row r="42" spans="1:18" ht="19.8" customHeight="1">
      <c r="A42" s="69" t="s">
        <v>256</v>
      </c>
      <c r="B42" s="576">
        <v>10000</v>
      </c>
      <c r="C42" s="568"/>
      <c r="D42" s="416"/>
      <c r="E42" s="568"/>
      <c r="F42" s="568"/>
      <c r="G42" s="568"/>
      <c r="H42" s="568"/>
      <c r="I42" s="300"/>
      <c r="J42" s="300"/>
      <c r="K42" s="300"/>
      <c r="L42" s="300"/>
      <c r="M42" s="300"/>
      <c r="N42" s="338"/>
      <c r="O42" s="338"/>
    </row>
    <row r="43" spans="1:18" ht="19.95" customHeight="1">
      <c r="A43" s="69" t="s">
        <v>566</v>
      </c>
      <c r="B43" s="576">
        <v>4000</v>
      </c>
      <c r="C43" s="568"/>
      <c r="D43" s="416"/>
      <c r="E43" s="892">
        <v>4000</v>
      </c>
      <c r="F43" s="568"/>
      <c r="G43" s="568"/>
      <c r="H43" s="568"/>
      <c r="I43" s="300"/>
      <c r="J43" s="300"/>
      <c r="K43" s="300"/>
      <c r="L43" s="300"/>
      <c r="M43" s="300"/>
      <c r="N43" s="338"/>
      <c r="O43" s="181" t="s">
        <v>752</v>
      </c>
    </row>
    <row r="44" spans="1:18" ht="19.95" customHeight="1">
      <c r="A44" s="69" t="s">
        <v>567</v>
      </c>
      <c r="B44" s="576">
        <v>2000</v>
      </c>
      <c r="C44" s="568"/>
      <c r="D44" s="416"/>
      <c r="E44" s="892">
        <v>500</v>
      </c>
      <c r="F44" s="892"/>
      <c r="G44" s="892">
        <v>500</v>
      </c>
      <c r="H44" s="892"/>
      <c r="I44" s="552"/>
      <c r="J44" s="552">
        <v>500</v>
      </c>
      <c r="K44" s="552"/>
      <c r="L44" s="552"/>
      <c r="M44" s="552">
        <v>500</v>
      </c>
      <c r="N44" s="554"/>
      <c r="O44" s="181" t="s">
        <v>752</v>
      </c>
    </row>
    <row r="45" spans="1:18" ht="19.95" customHeight="1">
      <c r="A45" s="69" t="s">
        <v>569</v>
      </c>
      <c r="B45" s="576">
        <v>4000</v>
      </c>
      <c r="C45" s="568"/>
      <c r="D45" s="416"/>
      <c r="E45" s="902">
        <v>1000</v>
      </c>
      <c r="F45" s="902"/>
      <c r="G45" s="902">
        <v>1000</v>
      </c>
      <c r="H45" s="902"/>
      <c r="I45" s="372"/>
      <c r="J45" s="372">
        <v>1000</v>
      </c>
      <c r="K45" s="372"/>
      <c r="L45" s="372"/>
      <c r="M45" s="372">
        <v>1000</v>
      </c>
      <c r="N45" s="338"/>
      <c r="O45" s="181" t="s">
        <v>752</v>
      </c>
    </row>
    <row r="46" spans="1:18" ht="19.8" customHeight="1">
      <c r="A46" s="69" t="s">
        <v>257</v>
      </c>
      <c r="B46" s="576">
        <v>10000</v>
      </c>
      <c r="C46" s="568"/>
      <c r="D46" s="416"/>
      <c r="E46" s="568"/>
      <c r="F46" s="568"/>
      <c r="G46" s="568"/>
      <c r="H46" s="568"/>
      <c r="I46" s="300"/>
      <c r="J46" s="300"/>
      <c r="K46" s="300"/>
      <c r="L46" s="300"/>
      <c r="M46" s="300"/>
      <c r="N46" s="338"/>
      <c r="O46" s="338"/>
    </row>
    <row r="47" spans="1:18" ht="21" customHeight="1">
      <c r="A47" s="69" t="s">
        <v>570</v>
      </c>
      <c r="B47" s="576">
        <v>10000</v>
      </c>
      <c r="C47" s="568"/>
      <c r="D47" s="416"/>
      <c r="E47" s="892">
        <v>10000</v>
      </c>
      <c r="F47" s="568"/>
      <c r="G47" s="568"/>
      <c r="H47" s="568"/>
      <c r="I47" s="300"/>
      <c r="J47" s="300"/>
      <c r="K47" s="300"/>
      <c r="L47" s="300"/>
      <c r="M47" s="300"/>
      <c r="N47" s="338"/>
      <c r="O47" s="181" t="s">
        <v>752</v>
      </c>
    </row>
    <row r="48" spans="1:18" ht="19.8" customHeight="1">
      <c r="A48" s="275" t="s">
        <v>258</v>
      </c>
      <c r="B48" s="179"/>
      <c r="C48" s="568"/>
      <c r="D48" s="416"/>
      <c r="E48" s="568"/>
      <c r="F48" s="568"/>
      <c r="G48" s="568"/>
      <c r="H48" s="568"/>
      <c r="I48" s="300"/>
      <c r="J48" s="300"/>
      <c r="K48" s="300"/>
      <c r="L48" s="300"/>
      <c r="M48" s="300"/>
      <c r="N48" s="554"/>
      <c r="O48" s="338"/>
    </row>
    <row r="49" spans="1:16" ht="19.8" customHeight="1">
      <c r="A49" s="275" t="s">
        <v>259</v>
      </c>
      <c r="B49" s="210"/>
      <c r="C49" s="568"/>
      <c r="D49" s="416"/>
      <c r="E49" s="901"/>
      <c r="F49" s="901"/>
      <c r="G49" s="901"/>
      <c r="H49" s="901"/>
      <c r="I49" s="895"/>
      <c r="J49" s="895"/>
      <c r="K49" s="895"/>
      <c r="L49" s="895"/>
      <c r="M49" s="895"/>
      <c r="N49" s="338"/>
      <c r="O49" s="338"/>
    </row>
    <row r="50" spans="1:16" ht="34.799999999999997" customHeight="1">
      <c r="A50" s="183" t="s">
        <v>519</v>
      </c>
      <c r="B50" s="503">
        <v>5000</v>
      </c>
      <c r="C50" s="395"/>
      <c r="D50" s="408"/>
      <c r="E50" s="896">
        <v>2500</v>
      </c>
      <c r="F50" s="896"/>
      <c r="G50" s="395"/>
      <c r="H50" s="395"/>
      <c r="I50" s="275"/>
      <c r="J50" s="703">
        <v>2500</v>
      </c>
      <c r="K50" s="275"/>
      <c r="L50" s="275"/>
      <c r="M50" s="275"/>
      <c r="N50" s="400"/>
      <c r="O50" s="400" t="s">
        <v>752</v>
      </c>
    </row>
    <row r="51" spans="1:16" ht="39" customHeight="1">
      <c r="A51" s="339" t="s">
        <v>262</v>
      </c>
      <c r="B51" s="340">
        <f>B52</f>
        <v>417000</v>
      </c>
      <c r="C51" s="568"/>
      <c r="D51" s="416"/>
      <c r="E51" s="416"/>
      <c r="F51" s="416"/>
      <c r="G51" s="416"/>
      <c r="H51" s="416"/>
      <c r="I51" s="338"/>
      <c r="J51" s="338"/>
      <c r="K51" s="338"/>
      <c r="L51" s="338"/>
      <c r="M51" s="338"/>
      <c r="N51" s="338"/>
      <c r="O51" s="338"/>
    </row>
    <row r="52" spans="1:16" ht="19.8" customHeight="1">
      <c r="A52" s="188" t="s">
        <v>507</v>
      </c>
      <c r="B52" s="190">
        <f>B54+B55+B56</f>
        <v>417000</v>
      </c>
      <c r="C52" s="396"/>
      <c r="D52" s="416"/>
      <c r="E52" s="416"/>
      <c r="F52" s="416"/>
      <c r="G52" s="416"/>
      <c r="H52" s="416"/>
      <c r="I52" s="181"/>
      <c r="J52" s="181"/>
      <c r="K52" s="270"/>
      <c r="L52" s="270"/>
      <c r="M52" s="181"/>
      <c r="N52" s="181"/>
      <c r="O52" s="181"/>
    </row>
    <row r="53" spans="1:16" ht="19.8" customHeight="1">
      <c r="A53" s="69" t="s">
        <v>184</v>
      </c>
      <c r="B53" s="173"/>
      <c r="C53" s="396"/>
      <c r="D53" s="416"/>
      <c r="E53" s="416"/>
      <c r="F53" s="416"/>
      <c r="G53" s="416"/>
      <c r="H53" s="416"/>
      <c r="I53" s="181"/>
      <c r="J53" s="181"/>
      <c r="K53" s="181"/>
      <c r="L53" s="270"/>
      <c r="M53" s="270"/>
      <c r="N53" s="181"/>
      <c r="O53" s="181"/>
    </row>
    <row r="54" spans="1:16" ht="19.8" customHeight="1">
      <c r="A54" s="201" t="s">
        <v>204</v>
      </c>
      <c r="B54" s="203">
        <v>27000</v>
      </c>
      <c r="C54" s="941"/>
      <c r="D54" s="941"/>
      <c r="E54" s="941"/>
      <c r="F54" s="941">
        <v>13500</v>
      </c>
      <c r="G54" s="941"/>
      <c r="H54" s="941">
        <v>13500</v>
      </c>
      <c r="I54" s="790"/>
      <c r="J54" s="790"/>
      <c r="K54" s="790"/>
      <c r="L54" s="790"/>
      <c r="M54" s="790"/>
      <c r="N54" s="790"/>
      <c r="O54" s="207" t="s">
        <v>752</v>
      </c>
    </row>
    <row r="55" spans="1:16" ht="19.8" customHeight="1">
      <c r="A55" s="235" t="s">
        <v>263</v>
      </c>
      <c r="B55" s="237">
        <v>387000</v>
      </c>
      <c r="C55" s="939"/>
      <c r="D55" s="939"/>
      <c r="E55" s="893"/>
      <c r="F55" s="939"/>
      <c r="G55" s="939"/>
      <c r="H55" s="939"/>
      <c r="I55" s="893"/>
      <c r="J55" s="893"/>
      <c r="K55" s="940">
        <v>387000</v>
      </c>
      <c r="L55" s="893"/>
      <c r="M55" s="893"/>
      <c r="N55" s="893"/>
      <c r="O55" s="184" t="s">
        <v>752</v>
      </c>
    </row>
    <row r="56" spans="1:16" ht="19.95" customHeight="1">
      <c r="A56" s="235" t="s">
        <v>755</v>
      </c>
      <c r="B56" s="237">
        <v>3000</v>
      </c>
      <c r="C56" s="892"/>
      <c r="D56" s="892"/>
      <c r="E56" s="552"/>
      <c r="F56" s="892">
        <v>1000</v>
      </c>
      <c r="G56" s="892"/>
      <c r="H56" s="892">
        <v>1000</v>
      </c>
      <c r="I56" s="552"/>
      <c r="J56" s="552"/>
      <c r="K56" s="306">
        <v>1000</v>
      </c>
      <c r="L56" s="552"/>
      <c r="M56" s="552"/>
      <c r="N56" s="552"/>
      <c r="O56" s="181" t="s">
        <v>752</v>
      </c>
    </row>
    <row r="57" spans="1:16" ht="19.8" customHeight="1">
      <c r="A57" s="195" t="s">
        <v>265</v>
      </c>
      <c r="B57" s="194">
        <f>B58</f>
        <v>66500</v>
      </c>
      <c r="C57" s="552"/>
      <c r="D57" s="552"/>
      <c r="E57" s="552"/>
      <c r="F57" s="552"/>
      <c r="G57" s="552"/>
      <c r="H57" s="372"/>
      <c r="I57" s="552"/>
      <c r="J57" s="552"/>
      <c r="K57" s="552"/>
      <c r="L57" s="552"/>
      <c r="M57" s="552"/>
      <c r="N57" s="552"/>
      <c r="O57" s="338"/>
    </row>
    <row r="58" spans="1:16" ht="19.8" customHeight="1">
      <c r="A58" s="341" t="s">
        <v>824</v>
      </c>
      <c r="B58" s="342">
        <f>B59</f>
        <v>66500</v>
      </c>
      <c r="C58" s="552"/>
      <c r="D58" s="552"/>
      <c r="E58" s="552"/>
      <c r="F58" s="552"/>
      <c r="G58" s="552"/>
      <c r="H58" s="372"/>
      <c r="I58" s="552"/>
      <c r="J58" s="552"/>
      <c r="K58" s="552"/>
      <c r="L58" s="552"/>
      <c r="M58" s="552"/>
      <c r="N58" s="552"/>
      <c r="O58" s="338"/>
    </row>
    <row r="59" spans="1:16" ht="19.8" customHeight="1">
      <c r="A59" s="275" t="s">
        <v>267</v>
      </c>
      <c r="B59" s="179">
        <v>66500</v>
      </c>
      <c r="C59" s="552"/>
      <c r="D59" s="552"/>
      <c r="E59" s="552"/>
      <c r="F59" s="552"/>
      <c r="G59" s="552"/>
      <c r="H59" s="552"/>
      <c r="I59" s="552"/>
      <c r="J59" s="372"/>
      <c r="K59" s="552"/>
      <c r="L59" s="552"/>
      <c r="M59" s="552"/>
      <c r="N59" s="552"/>
      <c r="O59" s="338"/>
    </row>
    <row r="60" spans="1:16" s="160" customFormat="1" ht="21" customHeight="1">
      <c r="A60" s="275" t="s">
        <v>654</v>
      </c>
      <c r="B60" s="178">
        <v>4500</v>
      </c>
      <c r="C60" s="174"/>
      <c r="D60" s="174"/>
      <c r="E60" s="174"/>
      <c r="F60" s="178">
        <v>4500</v>
      </c>
      <c r="G60" s="904"/>
      <c r="H60" s="174"/>
      <c r="I60" s="175"/>
      <c r="J60" s="175"/>
      <c r="K60" s="174"/>
      <c r="L60" s="175"/>
      <c r="M60" s="175"/>
      <c r="N60" s="175"/>
      <c r="O60" s="689" t="s">
        <v>758</v>
      </c>
      <c r="P60" s="186"/>
    </row>
    <row r="61" spans="1:16" s="652" customFormat="1" ht="18">
      <c r="A61" s="275" t="s">
        <v>815</v>
      </c>
      <c r="B61" s="688">
        <v>8250</v>
      </c>
      <c r="C61" s="516"/>
      <c r="D61" s="516"/>
      <c r="E61" s="516"/>
      <c r="F61" s="516"/>
      <c r="G61" s="905">
        <v>8250</v>
      </c>
      <c r="H61" s="516"/>
      <c r="I61" s="903"/>
      <c r="J61" s="175"/>
      <c r="K61" s="516"/>
      <c r="L61" s="175"/>
      <c r="M61" s="175"/>
      <c r="N61" s="175"/>
      <c r="O61" s="689" t="s">
        <v>758</v>
      </c>
      <c r="P61" s="186"/>
    </row>
    <row r="62" spans="1:16" s="160" customFormat="1" ht="21" customHeight="1">
      <c r="A62" s="275" t="s">
        <v>656</v>
      </c>
      <c r="B62" s="306">
        <v>50000</v>
      </c>
      <c r="C62" s="174"/>
      <c r="D62" s="174"/>
      <c r="E62" s="174"/>
      <c r="F62" s="174"/>
      <c r="G62" s="174"/>
      <c r="H62" s="174"/>
      <c r="I62" s="906">
        <v>50000</v>
      </c>
      <c r="J62" s="175"/>
      <c r="K62" s="174"/>
      <c r="L62" s="175"/>
      <c r="M62" s="175"/>
      <c r="N62" s="175"/>
      <c r="O62" s="690" t="s">
        <v>756</v>
      </c>
      <c r="P62" s="186"/>
    </row>
    <row r="63" spans="1:16" s="160" customFormat="1" ht="21" customHeight="1">
      <c r="A63" s="275" t="s">
        <v>657</v>
      </c>
      <c r="B63" s="178">
        <v>3750</v>
      </c>
      <c r="C63" s="268"/>
      <c r="D63" s="268"/>
      <c r="E63" s="268"/>
      <c r="F63" s="308">
        <v>1500</v>
      </c>
      <c r="G63" s="308">
        <v>1500</v>
      </c>
      <c r="H63" s="268"/>
      <c r="I63" s="908">
        <v>750</v>
      </c>
      <c r="J63" s="69"/>
      <c r="K63" s="268"/>
      <c r="L63" s="69"/>
      <c r="M63" s="69"/>
      <c r="N63" s="69"/>
      <c r="O63" s="181" t="s">
        <v>752</v>
      </c>
      <c r="P63" s="186"/>
    </row>
    <row r="64" spans="1:16" ht="19.8" customHeight="1">
      <c r="A64" s="195" t="s">
        <v>268</v>
      </c>
      <c r="B64" s="194">
        <f>B65</f>
        <v>66750</v>
      </c>
      <c r="C64" s="268"/>
      <c r="D64" s="268"/>
      <c r="E64" s="268"/>
      <c r="F64" s="268"/>
      <c r="G64" s="268"/>
      <c r="H64" s="268"/>
      <c r="I64" s="268"/>
      <c r="J64" s="907"/>
      <c r="K64" s="268"/>
      <c r="L64" s="268"/>
      <c r="M64" s="268"/>
      <c r="N64" s="268"/>
      <c r="O64" s="181"/>
    </row>
    <row r="65" spans="1:15" ht="21" customHeight="1">
      <c r="A65" s="188" t="s">
        <v>506</v>
      </c>
      <c r="B65" s="190">
        <f>B66+B67+B68+B69</f>
        <v>66750</v>
      </c>
      <c r="C65" s="282"/>
      <c r="D65" s="409"/>
      <c r="E65" s="409"/>
      <c r="F65" s="409"/>
      <c r="G65" s="409"/>
      <c r="H65" s="409"/>
      <c r="I65" s="184"/>
      <c r="J65" s="184"/>
      <c r="K65" s="184"/>
      <c r="L65" s="184"/>
      <c r="M65" s="184"/>
      <c r="N65" s="184"/>
      <c r="O65" s="184"/>
    </row>
    <row r="66" spans="1:15" ht="27.6" customHeight="1">
      <c r="A66" s="290" t="s">
        <v>269</v>
      </c>
      <c r="B66" s="364">
        <v>2000</v>
      </c>
      <c r="C66" s="898"/>
      <c r="D66" s="898"/>
      <c r="E66" s="1025">
        <v>2000</v>
      </c>
      <c r="F66" s="417"/>
      <c r="G66" s="417"/>
      <c r="H66" s="417"/>
      <c r="I66" s="338"/>
      <c r="J66" s="338"/>
      <c r="K66" s="338"/>
      <c r="L66" s="338"/>
      <c r="M66" s="338"/>
      <c r="N66" s="338"/>
      <c r="O66" s="1024" t="s">
        <v>758</v>
      </c>
    </row>
    <row r="67" spans="1:15" ht="25.8" customHeight="1">
      <c r="A67" s="290" t="s">
        <v>270</v>
      </c>
      <c r="B67" s="364">
        <v>13750</v>
      </c>
      <c r="C67" s="554"/>
      <c r="D67" s="417"/>
      <c r="E67" s="895">
        <v>13750</v>
      </c>
      <c r="F67" s="300"/>
      <c r="G67" s="300"/>
      <c r="H67" s="300"/>
      <c r="I67" s="300"/>
      <c r="J67" s="300"/>
      <c r="K67" s="300"/>
      <c r="L67" s="300"/>
      <c r="M67" s="300"/>
      <c r="N67" s="300"/>
      <c r="O67" s="1024" t="s">
        <v>758</v>
      </c>
    </row>
    <row r="68" spans="1:15" ht="28.2" customHeight="1">
      <c r="A68" s="280" t="s">
        <v>271</v>
      </c>
      <c r="B68" s="575">
        <v>9000</v>
      </c>
      <c r="C68" s="554"/>
      <c r="D68" s="417"/>
      <c r="E68" s="300"/>
      <c r="F68" s="895">
        <v>4500</v>
      </c>
      <c r="G68" s="895"/>
      <c r="H68" s="895"/>
      <c r="I68" s="895">
        <v>4500</v>
      </c>
      <c r="J68" s="300"/>
      <c r="K68" s="300"/>
      <c r="L68" s="300"/>
      <c r="M68" s="300"/>
      <c r="N68" s="300"/>
      <c r="O68" s="690" t="s">
        <v>759</v>
      </c>
    </row>
    <row r="69" spans="1:15" ht="22.8" customHeight="1">
      <c r="A69" s="280" t="s">
        <v>272</v>
      </c>
      <c r="B69" s="320">
        <v>42000</v>
      </c>
      <c r="C69" s="186"/>
      <c r="D69" s="186"/>
      <c r="E69" s="186"/>
      <c r="F69" s="186"/>
      <c r="G69" s="160"/>
      <c r="H69" s="186"/>
      <c r="I69" s="691">
        <v>42000</v>
      </c>
      <c r="J69" s="186"/>
      <c r="K69" s="186"/>
      <c r="L69" s="186"/>
      <c r="M69" s="186"/>
      <c r="N69" s="186"/>
      <c r="O69" s="759" t="s">
        <v>756</v>
      </c>
    </row>
    <row r="70" spans="1:15" ht="21" customHeight="1">
      <c r="A70" s="195" t="s">
        <v>276</v>
      </c>
      <c r="B70" s="194">
        <f>B71</f>
        <v>1110400</v>
      </c>
      <c r="C70" s="269"/>
      <c r="D70" s="404"/>
      <c r="E70" s="404"/>
      <c r="F70" s="404"/>
      <c r="G70" s="419"/>
      <c r="H70" s="402"/>
      <c r="I70" s="181"/>
      <c r="J70" s="181"/>
      <c r="K70" s="181"/>
      <c r="L70" s="181"/>
      <c r="M70" s="181"/>
      <c r="N70" s="181"/>
      <c r="O70" s="181"/>
    </row>
    <row r="71" spans="1:15" ht="21" customHeight="1">
      <c r="A71" s="188" t="s">
        <v>505</v>
      </c>
      <c r="B71" s="190">
        <f>B72+B73+B74+B75+B78</f>
        <v>1110400</v>
      </c>
      <c r="C71" s="269"/>
      <c r="D71" s="404"/>
      <c r="E71" s="404"/>
      <c r="F71" s="404"/>
      <c r="G71" s="402"/>
      <c r="H71" s="402"/>
      <c r="I71" s="181"/>
      <c r="J71" s="181"/>
      <c r="K71" s="181"/>
      <c r="L71" s="181"/>
      <c r="M71" s="181"/>
      <c r="N71" s="181"/>
      <c r="O71" s="181"/>
    </row>
    <row r="72" spans="1:15" ht="25.2" customHeight="1">
      <c r="A72" s="275" t="s">
        <v>277</v>
      </c>
      <c r="B72" s="179">
        <v>130000</v>
      </c>
      <c r="C72" s="269"/>
      <c r="D72" s="404"/>
      <c r="E72" s="308">
        <v>130000</v>
      </c>
      <c r="F72" s="308"/>
      <c r="G72" s="308"/>
      <c r="H72" s="308"/>
      <c r="I72" s="308"/>
      <c r="J72" s="308"/>
      <c r="K72" s="308"/>
      <c r="L72" s="308"/>
      <c r="M72" s="308"/>
      <c r="N72" s="308"/>
      <c r="O72" s="181" t="s">
        <v>752</v>
      </c>
    </row>
    <row r="73" spans="1:15" ht="25.2" customHeight="1">
      <c r="A73" s="275" t="s">
        <v>278</v>
      </c>
      <c r="B73" s="179">
        <v>620000</v>
      </c>
      <c r="C73" s="395"/>
      <c r="D73" s="408"/>
      <c r="E73" s="909"/>
      <c r="F73" s="909"/>
      <c r="G73" s="909"/>
      <c r="H73" s="909"/>
      <c r="I73" s="308"/>
      <c r="J73" s="884">
        <v>620000</v>
      </c>
      <c r="K73" s="308"/>
      <c r="L73" s="308"/>
      <c r="M73" s="308"/>
      <c r="N73" s="308"/>
      <c r="O73" s="181" t="s">
        <v>760</v>
      </c>
    </row>
    <row r="74" spans="1:15" ht="25.2" customHeight="1">
      <c r="A74" s="69" t="s">
        <v>279</v>
      </c>
      <c r="B74" s="179">
        <v>280000</v>
      </c>
      <c r="C74" s="396"/>
      <c r="D74" s="402"/>
      <c r="E74" s="692"/>
      <c r="F74" s="692"/>
      <c r="G74" s="692"/>
      <c r="H74" s="692"/>
      <c r="I74" s="308"/>
      <c r="J74" s="884">
        <v>280000</v>
      </c>
      <c r="K74" s="308"/>
      <c r="L74" s="308"/>
      <c r="M74" s="308"/>
      <c r="N74" s="308"/>
      <c r="O74" s="181" t="s">
        <v>760</v>
      </c>
    </row>
    <row r="75" spans="1:15" ht="25.2" customHeight="1">
      <c r="A75" s="69" t="s">
        <v>280</v>
      </c>
      <c r="B75" s="179">
        <v>49200</v>
      </c>
      <c r="C75" s="396"/>
      <c r="D75" s="402"/>
      <c r="E75" s="396"/>
      <c r="F75" s="396"/>
      <c r="G75" s="910"/>
      <c r="H75" s="910"/>
      <c r="I75" s="268"/>
      <c r="J75" s="268"/>
      <c r="K75" s="268"/>
      <c r="L75" s="268"/>
      <c r="M75" s="268"/>
      <c r="N75" s="268"/>
      <c r="O75" s="181"/>
    </row>
    <row r="76" spans="1:15" ht="25.2" customHeight="1">
      <c r="A76" s="69" t="s">
        <v>816</v>
      </c>
      <c r="B76" s="179">
        <v>39600</v>
      </c>
      <c r="C76" s="396"/>
      <c r="D76" s="402"/>
      <c r="E76" s="396">
        <v>9900</v>
      </c>
      <c r="F76" s="396"/>
      <c r="G76" s="910"/>
      <c r="H76" s="910">
        <v>9900</v>
      </c>
      <c r="I76" s="268"/>
      <c r="J76" s="268"/>
      <c r="K76" s="308">
        <v>9900</v>
      </c>
      <c r="L76" s="268"/>
      <c r="M76" s="268"/>
      <c r="N76" s="308">
        <v>9900</v>
      </c>
      <c r="O76" s="181" t="s">
        <v>761</v>
      </c>
    </row>
    <row r="77" spans="1:15" ht="25.2" customHeight="1">
      <c r="A77" s="69" t="s">
        <v>762</v>
      </c>
      <c r="B77" s="179">
        <v>9600</v>
      </c>
      <c r="C77" s="396"/>
      <c r="D77" s="402"/>
      <c r="E77" s="396">
        <v>2400</v>
      </c>
      <c r="F77" s="396"/>
      <c r="G77" s="910"/>
      <c r="H77" s="910">
        <v>2400</v>
      </c>
      <c r="I77" s="268"/>
      <c r="J77" s="268"/>
      <c r="K77" s="308">
        <v>2400</v>
      </c>
      <c r="L77" s="268"/>
      <c r="M77" s="268"/>
      <c r="N77" s="308">
        <v>2400</v>
      </c>
      <c r="O77" s="181" t="s">
        <v>761</v>
      </c>
    </row>
    <row r="78" spans="1:15" ht="25.2" customHeight="1">
      <c r="A78" s="295" t="s">
        <v>281</v>
      </c>
      <c r="B78" s="203">
        <v>31200</v>
      </c>
      <c r="C78" s="403"/>
      <c r="D78" s="437"/>
      <c r="E78" s="403"/>
      <c r="F78" s="942">
        <v>6240</v>
      </c>
      <c r="G78" s="942">
        <v>6240</v>
      </c>
      <c r="H78" s="942">
        <v>6240</v>
      </c>
      <c r="I78" s="938">
        <v>6240</v>
      </c>
      <c r="J78" s="938">
        <v>6240</v>
      </c>
      <c r="K78" s="777"/>
      <c r="L78" s="777"/>
      <c r="M78" s="777"/>
      <c r="N78" s="777"/>
      <c r="O78" s="207" t="s">
        <v>752</v>
      </c>
    </row>
    <row r="79" spans="1:15" ht="22.8" customHeight="1">
      <c r="A79" s="329" t="s">
        <v>285</v>
      </c>
      <c r="B79" s="331">
        <f>B80</f>
        <v>662680</v>
      </c>
      <c r="C79" s="401"/>
      <c r="D79" s="421"/>
      <c r="E79" s="421"/>
      <c r="F79" s="421"/>
      <c r="G79" s="421"/>
      <c r="H79" s="421"/>
      <c r="I79" s="184"/>
      <c r="J79" s="184"/>
      <c r="K79" s="184"/>
      <c r="L79" s="184"/>
      <c r="M79" s="184"/>
      <c r="N79" s="184"/>
      <c r="O79" s="184"/>
    </row>
    <row r="80" spans="1:15" ht="22.8" customHeight="1">
      <c r="A80" s="188" t="s">
        <v>286</v>
      </c>
      <c r="B80" s="190">
        <f>B81+B85+B88+B91+B97+B103</f>
        <v>662680</v>
      </c>
      <c r="C80" s="282"/>
      <c r="D80" s="409"/>
      <c r="E80" s="409"/>
      <c r="F80" s="409"/>
      <c r="G80" s="409"/>
      <c r="H80" s="409"/>
      <c r="I80" s="184"/>
      <c r="J80" s="184"/>
      <c r="K80" s="184"/>
      <c r="L80" s="184"/>
      <c r="M80" s="184"/>
      <c r="N80" s="184"/>
      <c r="O80" s="181"/>
    </row>
    <row r="81" spans="1:15" ht="22.8" customHeight="1">
      <c r="A81" s="504" t="s">
        <v>287</v>
      </c>
      <c r="B81" s="506">
        <f>B83+B84</f>
        <v>116400</v>
      </c>
      <c r="C81" s="269"/>
      <c r="D81" s="404"/>
      <c r="E81" s="404"/>
      <c r="F81" s="404"/>
      <c r="G81" s="404"/>
      <c r="H81" s="404"/>
      <c r="I81" s="181"/>
      <c r="J81" s="181"/>
      <c r="K81" s="181"/>
      <c r="L81" s="181"/>
      <c r="M81" s="181"/>
      <c r="N81" s="181"/>
      <c r="O81" s="181"/>
    </row>
    <row r="82" spans="1:15" ht="22.8" customHeight="1">
      <c r="A82" s="69" t="s">
        <v>289</v>
      </c>
      <c r="B82" s="179"/>
      <c r="C82" s="269"/>
      <c r="D82" s="404"/>
      <c r="E82" s="404"/>
      <c r="F82" s="404"/>
      <c r="G82" s="404"/>
      <c r="H82" s="404"/>
      <c r="I82" s="181"/>
      <c r="J82" s="334"/>
      <c r="K82" s="334"/>
      <c r="L82" s="181"/>
      <c r="M82" s="181"/>
      <c r="N82" s="181"/>
      <c r="O82" s="181"/>
    </row>
    <row r="83" spans="1:15" ht="22.8" customHeight="1">
      <c r="A83" s="183" t="s">
        <v>290</v>
      </c>
      <c r="B83" s="199">
        <v>10400</v>
      </c>
      <c r="C83" s="174"/>
      <c r="D83" s="174"/>
      <c r="E83" s="174"/>
      <c r="F83" s="174"/>
      <c r="G83" s="174"/>
      <c r="H83" s="372">
        <v>10400</v>
      </c>
      <c r="I83" s="174"/>
      <c r="J83" s="372"/>
      <c r="K83" s="372"/>
      <c r="L83" s="174"/>
      <c r="M83" s="174"/>
      <c r="N83" s="174"/>
      <c r="O83" s="181" t="s">
        <v>752</v>
      </c>
    </row>
    <row r="84" spans="1:15" ht="22.8" customHeight="1">
      <c r="A84" s="183" t="s">
        <v>291</v>
      </c>
      <c r="B84" s="199">
        <v>106000</v>
      </c>
      <c r="C84" s="174"/>
      <c r="D84" s="174"/>
      <c r="E84" s="174"/>
      <c r="F84" s="174"/>
      <c r="G84" s="174"/>
      <c r="H84" s="372">
        <v>53000</v>
      </c>
      <c r="I84" s="174"/>
      <c r="J84" s="372">
        <v>53000</v>
      </c>
      <c r="K84" s="372"/>
      <c r="L84" s="174"/>
      <c r="M84" s="174"/>
      <c r="N84" s="174"/>
      <c r="O84" s="181" t="s">
        <v>752</v>
      </c>
    </row>
    <row r="85" spans="1:15" ht="22.8" customHeight="1">
      <c r="A85" s="504" t="s">
        <v>293</v>
      </c>
      <c r="B85" s="506">
        <f>B86+B87</f>
        <v>38680</v>
      </c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81"/>
    </row>
    <row r="86" spans="1:15" ht="21" customHeight="1">
      <c r="A86" s="69" t="s">
        <v>294</v>
      </c>
      <c r="B86" s="179">
        <v>5000</v>
      </c>
      <c r="C86" s="174"/>
      <c r="D86" s="174"/>
      <c r="E86" s="174"/>
      <c r="F86" s="178">
        <v>5000</v>
      </c>
      <c r="G86" s="174"/>
      <c r="H86" s="174"/>
      <c r="I86" s="174"/>
      <c r="J86" s="174"/>
      <c r="K86" s="174"/>
      <c r="L86" s="174"/>
      <c r="M86" s="174"/>
      <c r="N86" s="174"/>
      <c r="O86" s="689" t="s">
        <v>758</v>
      </c>
    </row>
    <row r="87" spans="1:15" ht="22.2" customHeight="1">
      <c r="A87" s="69" t="s">
        <v>295</v>
      </c>
      <c r="B87" s="179">
        <v>33680</v>
      </c>
      <c r="C87" s="399"/>
      <c r="D87" s="399"/>
      <c r="E87" s="399"/>
      <c r="F87" s="396"/>
      <c r="G87" s="396">
        <v>33680</v>
      </c>
      <c r="H87" s="396"/>
      <c r="I87" s="268"/>
      <c r="J87" s="268"/>
      <c r="K87" s="268"/>
      <c r="L87" s="268"/>
      <c r="M87" s="268"/>
      <c r="N87" s="268"/>
      <c r="O87" s="181" t="s">
        <v>760</v>
      </c>
    </row>
    <row r="88" spans="1:15" ht="22.2" customHeight="1">
      <c r="A88" s="504" t="s">
        <v>298</v>
      </c>
      <c r="B88" s="506">
        <f>B89+B90</f>
        <v>79000</v>
      </c>
      <c r="C88" s="398"/>
      <c r="D88" s="398"/>
      <c r="E88" s="398"/>
      <c r="F88" s="398"/>
      <c r="G88" s="398"/>
      <c r="H88" s="398"/>
      <c r="I88" s="268"/>
      <c r="J88" s="268"/>
      <c r="K88" s="268"/>
      <c r="L88" s="268"/>
      <c r="M88" s="268"/>
      <c r="N88" s="268"/>
      <c r="O88" s="181"/>
    </row>
    <row r="89" spans="1:15" ht="22.2" customHeight="1">
      <c r="A89" s="69" t="s">
        <v>299</v>
      </c>
      <c r="B89" s="179">
        <v>25000</v>
      </c>
      <c r="C89" s="396"/>
      <c r="D89" s="396"/>
      <c r="E89" s="396"/>
      <c r="F89" s="396">
        <v>25000</v>
      </c>
      <c r="G89" s="396"/>
      <c r="H89" s="396"/>
      <c r="I89" s="268"/>
      <c r="J89" s="268"/>
      <c r="K89" s="268"/>
      <c r="L89" s="268"/>
      <c r="M89" s="268"/>
      <c r="N89" s="268"/>
      <c r="O89" s="689" t="s">
        <v>758</v>
      </c>
    </row>
    <row r="90" spans="1:15" ht="22.2" customHeight="1">
      <c r="A90" s="69" t="s">
        <v>300</v>
      </c>
      <c r="B90" s="179">
        <v>54000</v>
      </c>
      <c r="C90" s="396"/>
      <c r="D90" s="396"/>
      <c r="E90" s="396"/>
      <c r="F90" s="396"/>
      <c r="G90" s="396">
        <v>54000</v>
      </c>
      <c r="H90" s="396"/>
      <c r="I90" s="268"/>
      <c r="J90" s="268"/>
      <c r="K90" s="268"/>
      <c r="L90" s="268"/>
      <c r="M90" s="268"/>
      <c r="N90" s="268"/>
      <c r="O90" s="181" t="s">
        <v>760</v>
      </c>
    </row>
    <row r="91" spans="1:15" ht="37.200000000000003" customHeight="1">
      <c r="A91" s="504" t="s">
        <v>856</v>
      </c>
      <c r="B91" s="506">
        <f>B92+B94+B95+B96</f>
        <v>55400</v>
      </c>
      <c r="C91" s="268"/>
      <c r="D91" s="268"/>
      <c r="E91" s="268"/>
      <c r="F91" s="268"/>
      <c r="G91" s="268"/>
      <c r="H91" s="268"/>
      <c r="I91" s="268"/>
      <c r="J91" s="268"/>
      <c r="K91" s="268"/>
      <c r="L91" s="268"/>
      <c r="M91" s="268"/>
      <c r="N91" s="268"/>
      <c r="O91" s="181"/>
    </row>
    <row r="92" spans="1:15" ht="37.799999999999997" customHeight="1">
      <c r="A92" s="69" t="s">
        <v>304</v>
      </c>
      <c r="B92" s="217">
        <v>8000</v>
      </c>
      <c r="C92" s="268"/>
      <c r="D92" s="268"/>
      <c r="E92" s="268"/>
      <c r="F92" s="854">
        <v>8000</v>
      </c>
      <c r="G92" s="275"/>
      <c r="H92" s="895"/>
      <c r="I92" s="268"/>
      <c r="J92" s="761"/>
      <c r="K92" s="761"/>
      <c r="L92" s="268"/>
      <c r="M92" s="268"/>
      <c r="N92" s="268"/>
      <c r="O92" s="400" t="s">
        <v>752</v>
      </c>
    </row>
    <row r="93" spans="1:15" ht="36" customHeight="1">
      <c r="A93" s="69" t="s">
        <v>305</v>
      </c>
      <c r="B93" s="179"/>
      <c r="C93" s="268"/>
      <c r="D93" s="268"/>
      <c r="E93" s="268"/>
      <c r="F93" s="275"/>
      <c r="G93" s="275"/>
      <c r="H93" s="895"/>
      <c r="I93" s="268"/>
      <c r="J93" s="761"/>
      <c r="K93" s="761"/>
      <c r="L93" s="268"/>
      <c r="M93" s="268"/>
      <c r="N93" s="268"/>
      <c r="O93" s="181"/>
    </row>
    <row r="94" spans="1:15" ht="37.200000000000003" customHeight="1">
      <c r="A94" s="183" t="s">
        <v>306</v>
      </c>
      <c r="B94" s="503">
        <v>28000</v>
      </c>
      <c r="C94" s="268"/>
      <c r="D94" s="268"/>
      <c r="E94" s="268"/>
      <c r="F94" s="275"/>
      <c r="G94" s="854">
        <v>28000</v>
      </c>
      <c r="H94" s="895"/>
      <c r="I94" s="268"/>
      <c r="J94" s="761"/>
      <c r="K94" s="761"/>
      <c r="L94" s="268"/>
      <c r="M94" s="268"/>
      <c r="N94" s="268"/>
      <c r="O94" s="400" t="s">
        <v>752</v>
      </c>
    </row>
    <row r="95" spans="1:15" ht="22.8" customHeight="1">
      <c r="A95" s="183" t="s">
        <v>307</v>
      </c>
      <c r="B95" s="199">
        <v>18000</v>
      </c>
      <c r="C95" s="268"/>
      <c r="D95" s="268"/>
      <c r="E95" s="268"/>
      <c r="F95" s="268"/>
      <c r="G95" s="268"/>
      <c r="H95" s="895"/>
      <c r="I95" s="268"/>
      <c r="J95" s="761"/>
      <c r="K95" s="761">
        <v>18000</v>
      </c>
      <c r="L95" s="268"/>
      <c r="M95" s="268"/>
      <c r="N95" s="268"/>
      <c r="O95" s="181" t="s">
        <v>752</v>
      </c>
    </row>
    <row r="96" spans="1:15" ht="22.8" customHeight="1">
      <c r="A96" s="69" t="s">
        <v>308</v>
      </c>
      <c r="B96" s="179">
        <v>1400</v>
      </c>
      <c r="C96" s="268"/>
      <c r="D96" s="268"/>
      <c r="E96" s="268"/>
      <c r="F96" s="268"/>
      <c r="G96" s="268"/>
      <c r="H96" s="895"/>
      <c r="I96" s="268"/>
      <c r="J96" s="761"/>
      <c r="K96" s="761">
        <v>700</v>
      </c>
      <c r="L96" s="761">
        <v>700</v>
      </c>
      <c r="M96" s="268"/>
      <c r="N96" s="268"/>
      <c r="O96" s="181" t="s">
        <v>752</v>
      </c>
    </row>
    <row r="97" spans="1:15" ht="22.8" customHeight="1">
      <c r="A97" s="504" t="s">
        <v>310</v>
      </c>
      <c r="B97" s="506">
        <f>B99+B100+B101+B102</f>
        <v>62000</v>
      </c>
      <c r="C97" s="334"/>
      <c r="D97" s="420"/>
      <c r="E97" s="420"/>
      <c r="F97" s="420"/>
      <c r="G97" s="420"/>
      <c r="H97" s="420"/>
      <c r="I97" s="334"/>
      <c r="J97" s="334"/>
      <c r="K97" s="334"/>
      <c r="L97" s="334"/>
      <c r="M97" s="334"/>
      <c r="N97" s="334"/>
      <c r="O97" s="181"/>
    </row>
    <row r="98" spans="1:15" ht="37.799999999999997" customHeight="1">
      <c r="A98" s="69" t="s">
        <v>311</v>
      </c>
      <c r="B98" s="173"/>
      <c r="C98" s="269"/>
      <c r="D98" s="404"/>
      <c r="E98" s="404"/>
      <c r="F98" s="404"/>
      <c r="G98" s="404"/>
      <c r="H98" s="404"/>
      <c r="I98" s="181"/>
      <c r="J98" s="181"/>
      <c r="K98" s="181"/>
      <c r="L98" s="181"/>
      <c r="M98" s="181"/>
      <c r="N98" s="181"/>
      <c r="O98" s="181"/>
    </row>
    <row r="99" spans="1:15" ht="37.799999999999997" customHeight="1">
      <c r="A99" s="201" t="s">
        <v>312</v>
      </c>
      <c r="B99" s="781">
        <v>10000</v>
      </c>
      <c r="C99" s="945"/>
      <c r="D99" s="945"/>
      <c r="E99" s="946"/>
      <c r="F99" s="945">
        <v>10000</v>
      </c>
      <c r="G99" s="945"/>
      <c r="H99" s="945"/>
      <c r="I99" s="429"/>
      <c r="J99" s="429"/>
      <c r="K99" s="429"/>
      <c r="L99" s="429"/>
      <c r="M99" s="429"/>
      <c r="N99" s="429"/>
      <c r="O99" s="436" t="s">
        <v>752</v>
      </c>
    </row>
    <row r="100" spans="1:15" ht="22.2" customHeight="1">
      <c r="A100" s="183" t="s">
        <v>313</v>
      </c>
      <c r="B100" s="199">
        <v>35000</v>
      </c>
      <c r="C100" s="943"/>
      <c r="D100" s="943"/>
      <c r="E100" s="943"/>
      <c r="F100" s="943"/>
      <c r="G100" s="944">
        <v>35000</v>
      </c>
      <c r="H100" s="943"/>
      <c r="I100" s="943"/>
      <c r="J100" s="943"/>
      <c r="K100" s="943"/>
      <c r="L100" s="943"/>
      <c r="M100" s="943"/>
      <c r="N100" s="943"/>
      <c r="O100" s="184" t="s">
        <v>752</v>
      </c>
    </row>
    <row r="101" spans="1:15" ht="34.799999999999997" customHeight="1">
      <c r="A101" s="183" t="s">
        <v>521</v>
      </c>
      <c r="B101" s="503">
        <v>16000</v>
      </c>
      <c r="C101" s="275"/>
      <c r="D101" s="275"/>
      <c r="E101" s="275"/>
      <c r="F101" s="275"/>
      <c r="G101" s="275"/>
      <c r="H101" s="275"/>
      <c r="I101" s="275"/>
      <c r="J101" s="854">
        <v>16000</v>
      </c>
      <c r="K101" s="275"/>
      <c r="L101" s="275"/>
      <c r="M101" s="275"/>
      <c r="N101" s="275"/>
      <c r="O101" s="400" t="s">
        <v>752</v>
      </c>
    </row>
    <row r="102" spans="1:15" ht="22.2" customHeight="1">
      <c r="A102" s="69" t="s">
        <v>315</v>
      </c>
      <c r="B102" s="173">
        <v>1000</v>
      </c>
      <c r="C102" s="401"/>
      <c r="D102" s="401"/>
      <c r="E102" s="401"/>
      <c r="F102" s="401"/>
      <c r="G102" s="401"/>
      <c r="H102" s="401"/>
      <c r="I102" s="268"/>
      <c r="J102" s="761">
        <v>1000</v>
      </c>
      <c r="K102" s="268"/>
      <c r="L102" s="268"/>
      <c r="M102" s="268"/>
      <c r="N102" s="268"/>
      <c r="O102" s="181" t="s">
        <v>752</v>
      </c>
    </row>
    <row r="103" spans="1:15" ht="22.8" customHeight="1">
      <c r="A103" s="511" t="s">
        <v>522</v>
      </c>
      <c r="B103" s="510">
        <f>B105+B106+B107+B108+B109</f>
        <v>311200</v>
      </c>
      <c r="C103" s="396"/>
      <c r="D103" s="402"/>
      <c r="E103" s="402"/>
      <c r="F103" s="402"/>
      <c r="G103" s="402"/>
      <c r="H103" s="402"/>
      <c r="I103" s="181"/>
      <c r="J103" s="181"/>
      <c r="K103" s="181"/>
      <c r="L103" s="181"/>
      <c r="M103" s="181"/>
      <c r="N103" s="181"/>
      <c r="O103" s="181"/>
    </row>
    <row r="104" spans="1:15" ht="22.8" customHeight="1">
      <c r="A104" s="69" t="s">
        <v>317</v>
      </c>
      <c r="B104" s="69"/>
      <c r="C104" s="396"/>
      <c r="D104" s="402"/>
      <c r="E104" s="402"/>
      <c r="F104" s="402"/>
      <c r="G104" s="402"/>
      <c r="H104" s="402"/>
      <c r="I104" s="181"/>
      <c r="J104" s="181"/>
      <c r="K104" s="181"/>
      <c r="L104" s="181"/>
      <c r="M104" s="181"/>
      <c r="N104" s="181"/>
      <c r="O104" s="181"/>
    </row>
    <row r="105" spans="1:15" ht="22.8" customHeight="1">
      <c r="A105" s="69" t="s">
        <v>318</v>
      </c>
      <c r="B105" s="292">
        <v>16000</v>
      </c>
      <c r="C105" s="568"/>
      <c r="D105" s="568"/>
      <c r="E105" s="568"/>
      <c r="F105" s="568"/>
      <c r="G105" s="892">
        <v>16000</v>
      </c>
      <c r="H105" s="892"/>
      <c r="I105" s="552"/>
      <c r="J105" s="552"/>
      <c r="K105" s="552"/>
      <c r="L105" s="552"/>
      <c r="M105" s="552"/>
      <c r="N105" s="300"/>
      <c r="O105" s="181" t="s">
        <v>752</v>
      </c>
    </row>
    <row r="106" spans="1:15" ht="22.8" customHeight="1">
      <c r="A106" s="69" t="s">
        <v>319</v>
      </c>
      <c r="B106" s="292">
        <v>52000</v>
      </c>
      <c r="C106" s="568"/>
      <c r="D106" s="568"/>
      <c r="E106" s="568"/>
      <c r="F106" s="568"/>
      <c r="G106" s="892"/>
      <c r="H106" s="892"/>
      <c r="I106" s="552"/>
      <c r="J106" s="552"/>
      <c r="K106" s="552"/>
      <c r="L106" s="892">
        <v>52000</v>
      </c>
      <c r="M106" s="552"/>
      <c r="N106" s="300"/>
      <c r="O106" s="181" t="s">
        <v>752</v>
      </c>
    </row>
    <row r="107" spans="1:15" ht="22.8" customHeight="1">
      <c r="A107" s="69" t="s">
        <v>320</v>
      </c>
      <c r="B107" s="292">
        <v>210000</v>
      </c>
      <c r="C107" s="300"/>
      <c r="D107" s="300"/>
      <c r="E107" s="300"/>
      <c r="F107" s="300"/>
      <c r="G107" s="552"/>
      <c r="H107" s="552"/>
      <c r="I107" s="552"/>
      <c r="J107" s="552"/>
      <c r="K107" s="552"/>
      <c r="L107" s="892">
        <v>210000</v>
      </c>
      <c r="M107" s="552"/>
      <c r="N107" s="300"/>
      <c r="O107" s="181" t="s">
        <v>752</v>
      </c>
    </row>
    <row r="108" spans="1:15" ht="22.8" customHeight="1">
      <c r="A108" s="69" t="s">
        <v>321</v>
      </c>
      <c r="B108" s="292">
        <v>1200</v>
      </c>
      <c r="C108" s="761"/>
      <c r="D108" s="761"/>
      <c r="E108" s="761"/>
      <c r="F108" s="761"/>
      <c r="G108" s="372"/>
      <c r="H108" s="372"/>
      <c r="I108" s="372"/>
      <c r="J108" s="372"/>
      <c r="K108" s="372"/>
      <c r="L108" s="372"/>
      <c r="M108" s="372">
        <v>1200</v>
      </c>
      <c r="N108" s="761"/>
      <c r="O108" s="181" t="s">
        <v>752</v>
      </c>
    </row>
    <row r="109" spans="1:15" ht="22.8" customHeight="1">
      <c r="A109" s="69" t="s">
        <v>322</v>
      </c>
      <c r="B109" s="577">
        <v>32000</v>
      </c>
      <c r="C109" s="761"/>
      <c r="D109" s="761"/>
      <c r="E109" s="761"/>
      <c r="F109" s="761"/>
      <c r="G109" s="372"/>
      <c r="H109" s="372"/>
      <c r="I109" s="372">
        <v>32000</v>
      </c>
      <c r="J109" s="372"/>
      <c r="K109" s="372"/>
      <c r="L109" s="372"/>
      <c r="M109" s="372"/>
      <c r="N109" s="761"/>
      <c r="O109" s="181" t="s">
        <v>752</v>
      </c>
    </row>
    <row r="110" spans="1:15" ht="22.8" customHeight="1">
      <c r="A110" s="195" t="s">
        <v>326</v>
      </c>
      <c r="B110" s="194">
        <f>B111</f>
        <v>214000</v>
      </c>
      <c r="C110" s="334"/>
      <c r="D110" s="420"/>
      <c r="E110" s="420"/>
      <c r="F110" s="420"/>
      <c r="G110" s="420"/>
      <c r="H110" s="420"/>
      <c r="I110" s="334"/>
      <c r="J110" s="334"/>
      <c r="K110" s="334"/>
      <c r="L110" s="334"/>
      <c r="M110" s="334"/>
      <c r="N110" s="334"/>
      <c r="O110" s="181"/>
    </row>
    <row r="111" spans="1:15" ht="22.8" customHeight="1">
      <c r="A111" s="188" t="s">
        <v>340</v>
      </c>
      <c r="B111" s="190">
        <f>B113+B114+B115+B117+B118+B119+B121+B122</f>
        <v>214000</v>
      </c>
      <c r="C111" s="334"/>
      <c r="D111" s="420"/>
      <c r="E111" s="420"/>
      <c r="F111" s="420"/>
      <c r="G111" s="420"/>
      <c r="H111" s="420"/>
      <c r="I111" s="334"/>
      <c r="J111" s="334"/>
      <c r="K111" s="334"/>
      <c r="L111" s="334"/>
      <c r="M111" s="334"/>
      <c r="N111" s="334"/>
      <c r="O111" s="181"/>
    </row>
    <row r="112" spans="1:15" ht="36.6" customHeight="1">
      <c r="A112" s="69" t="s">
        <v>327</v>
      </c>
      <c r="B112" s="372"/>
      <c r="C112" s="269"/>
      <c r="D112" s="404"/>
      <c r="E112" s="404"/>
      <c r="F112" s="404"/>
      <c r="G112" s="404"/>
      <c r="H112" s="404"/>
      <c r="I112" s="181"/>
      <c r="J112" s="181"/>
      <c r="K112" s="181"/>
      <c r="L112" s="181"/>
      <c r="M112" s="181"/>
      <c r="N112" s="181"/>
      <c r="O112" s="181"/>
    </row>
    <row r="113" spans="1:15" ht="21" customHeight="1">
      <c r="A113" s="69" t="s">
        <v>523</v>
      </c>
      <c r="B113" s="173">
        <v>9000</v>
      </c>
      <c r="C113" s="914"/>
      <c r="D113" s="914"/>
      <c r="E113" s="915">
        <v>9000</v>
      </c>
      <c r="F113" s="914"/>
      <c r="G113" s="914"/>
      <c r="H113" s="914"/>
      <c r="I113" s="914"/>
      <c r="J113" s="914"/>
      <c r="K113" s="914"/>
      <c r="L113" s="914"/>
      <c r="M113" s="914"/>
      <c r="N113" s="914"/>
      <c r="O113" s="181" t="s">
        <v>752</v>
      </c>
    </row>
    <row r="114" spans="1:15" ht="21" customHeight="1">
      <c r="A114" s="275" t="s">
        <v>328</v>
      </c>
      <c r="B114" s="173">
        <v>50000</v>
      </c>
      <c r="C114" s="916"/>
      <c r="D114" s="917"/>
      <c r="E114" s="916"/>
      <c r="F114" s="916">
        <v>50000</v>
      </c>
      <c r="G114" s="916"/>
      <c r="H114" s="916"/>
      <c r="I114" s="918"/>
      <c r="J114" s="918"/>
      <c r="K114" s="918"/>
      <c r="L114" s="914"/>
      <c r="M114" s="914"/>
      <c r="N114" s="914"/>
      <c r="O114" s="181" t="s">
        <v>752</v>
      </c>
    </row>
    <row r="115" spans="1:15" ht="21" customHeight="1">
      <c r="A115" s="275" t="s">
        <v>524</v>
      </c>
      <c r="B115" s="173">
        <v>30000</v>
      </c>
      <c r="C115" s="916"/>
      <c r="D115" s="917"/>
      <c r="E115" s="916"/>
      <c r="F115" s="916"/>
      <c r="G115" s="916"/>
      <c r="H115" s="916"/>
      <c r="I115" s="918">
        <v>30000</v>
      </c>
      <c r="J115" s="918"/>
      <c r="K115" s="918"/>
      <c r="L115" s="914"/>
      <c r="M115" s="914"/>
      <c r="N115" s="914"/>
      <c r="O115" s="181" t="s">
        <v>752</v>
      </c>
    </row>
    <row r="116" spans="1:15" ht="38.4" customHeight="1">
      <c r="A116" s="69" t="s">
        <v>857</v>
      </c>
      <c r="B116" s="372"/>
      <c r="C116" s="396"/>
      <c r="D116" s="402"/>
      <c r="E116" s="402"/>
      <c r="F116" s="402"/>
      <c r="G116" s="402"/>
      <c r="H116" s="402"/>
      <c r="I116" s="181"/>
      <c r="J116" s="181"/>
      <c r="K116" s="181"/>
      <c r="L116" s="181"/>
      <c r="M116" s="181"/>
      <c r="N116" s="181"/>
      <c r="O116" s="181"/>
    </row>
    <row r="117" spans="1:15" ht="21" customHeight="1">
      <c r="A117" s="69" t="s">
        <v>331</v>
      </c>
      <c r="B117" s="173">
        <v>50000</v>
      </c>
      <c r="C117" s="890"/>
      <c r="D117" s="890"/>
      <c r="E117" s="890"/>
      <c r="F117" s="890"/>
      <c r="G117" s="890"/>
      <c r="H117" s="890"/>
      <c r="I117" s="174"/>
      <c r="J117" s="889">
        <v>50000</v>
      </c>
      <c r="K117" s="174"/>
      <c r="L117" s="174"/>
      <c r="M117" s="174"/>
      <c r="N117" s="174"/>
      <c r="O117" s="181" t="s">
        <v>752</v>
      </c>
    </row>
    <row r="118" spans="1:15" ht="21" customHeight="1">
      <c r="A118" s="275" t="s">
        <v>332</v>
      </c>
      <c r="B118" s="173">
        <v>30000</v>
      </c>
      <c r="C118" s="890"/>
      <c r="D118" s="890"/>
      <c r="E118" s="890"/>
      <c r="F118" s="890"/>
      <c r="G118" s="890"/>
      <c r="H118" s="890">
        <v>30000</v>
      </c>
      <c r="I118" s="174"/>
      <c r="J118" s="174"/>
      <c r="K118" s="174"/>
      <c r="L118" s="174"/>
      <c r="M118" s="174"/>
      <c r="N118" s="174"/>
      <c r="O118" s="181" t="s">
        <v>752</v>
      </c>
    </row>
    <row r="119" spans="1:15" ht="21" customHeight="1">
      <c r="A119" s="275" t="s">
        <v>333</v>
      </c>
      <c r="B119" s="173">
        <v>30000</v>
      </c>
      <c r="C119" s="890"/>
      <c r="D119" s="890"/>
      <c r="E119" s="890"/>
      <c r="F119" s="890"/>
      <c r="G119" s="890"/>
      <c r="H119" s="890">
        <v>30000</v>
      </c>
      <c r="I119" s="174"/>
      <c r="J119" s="174"/>
      <c r="K119" s="174"/>
      <c r="L119" s="174"/>
      <c r="M119" s="174"/>
      <c r="N119" s="174"/>
      <c r="O119" s="181" t="s">
        <v>752</v>
      </c>
    </row>
    <row r="120" spans="1:15" ht="21" customHeight="1">
      <c r="A120" s="275" t="s">
        <v>334</v>
      </c>
      <c r="B120" s="308"/>
      <c r="C120" s="890"/>
      <c r="D120" s="890"/>
      <c r="E120" s="890"/>
      <c r="F120" s="890"/>
      <c r="G120" s="890"/>
      <c r="H120" s="890"/>
      <c r="I120" s="174"/>
      <c r="J120" s="174"/>
      <c r="K120" s="174"/>
      <c r="L120" s="174"/>
      <c r="M120" s="174"/>
      <c r="N120" s="174"/>
      <c r="O120" s="181"/>
    </row>
    <row r="121" spans="1:15" ht="21" customHeight="1">
      <c r="A121" s="275" t="s">
        <v>335</v>
      </c>
      <c r="B121" s="173">
        <v>5000</v>
      </c>
      <c r="C121" s="890"/>
      <c r="D121" s="890"/>
      <c r="E121" s="890"/>
      <c r="F121" s="890"/>
      <c r="G121" s="890">
        <v>2500</v>
      </c>
      <c r="H121" s="890"/>
      <c r="I121" s="174"/>
      <c r="J121" s="174"/>
      <c r="K121" s="174"/>
      <c r="L121" s="889">
        <v>2500</v>
      </c>
      <c r="M121" s="889"/>
      <c r="N121" s="174"/>
      <c r="O121" s="181" t="s">
        <v>752</v>
      </c>
    </row>
    <row r="122" spans="1:15" ht="21" customHeight="1">
      <c r="A122" s="429" t="s">
        <v>336</v>
      </c>
      <c r="B122" s="208">
        <v>10000</v>
      </c>
      <c r="C122" s="427"/>
      <c r="D122" s="427"/>
      <c r="E122" s="427"/>
      <c r="F122" s="427"/>
      <c r="G122" s="427"/>
      <c r="H122" s="427"/>
      <c r="I122" s="427"/>
      <c r="J122" s="427"/>
      <c r="K122" s="427"/>
      <c r="L122" s="947"/>
      <c r="M122" s="947">
        <v>10000</v>
      </c>
      <c r="N122" s="427"/>
      <c r="O122" s="207" t="s">
        <v>752</v>
      </c>
    </row>
    <row r="123" spans="1:15" ht="21" customHeight="1">
      <c r="A123" s="329" t="s">
        <v>341</v>
      </c>
      <c r="B123" s="331">
        <f>B124</f>
        <v>40000</v>
      </c>
      <c r="C123" s="282"/>
      <c r="D123" s="409"/>
      <c r="E123" s="409"/>
      <c r="F123" s="409"/>
      <c r="G123" s="409"/>
      <c r="H123" s="409"/>
      <c r="I123" s="184"/>
      <c r="J123" s="184"/>
      <c r="K123" s="184"/>
      <c r="L123" s="184"/>
      <c r="M123" s="184"/>
      <c r="N123" s="184"/>
      <c r="O123" s="184"/>
    </row>
    <row r="124" spans="1:15" ht="24" customHeight="1">
      <c r="A124" s="188" t="s">
        <v>342</v>
      </c>
      <c r="B124" s="190">
        <f>B126+B127+B128</f>
        <v>40000</v>
      </c>
      <c r="C124" s="402"/>
      <c r="D124" s="402"/>
      <c r="E124" s="402"/>
      <c r="F124" s="402"/>
      <c r="G124" s="402"/>
      <c r="H124" s="402"/>
      <c r="I124" s="335"/>
      <c r="J124" s="335"/>
      <c r="K124" s="335"/>
      <c r="L124" s="335"/>
      <c r="M124" s="335"/>
      <c r="N124" s="335"/>
      <c r="O124" s="433"/>
    </row>
    <row r="125" spans="1:15" ht="24" customHeight="1">
      <c r="A125" s="275" t="s">
        <v>810</v>
      </c>
      <c r="B125" s="308"/>
      <c r="C125" s="402"/>
      <c r="D125" s="402"/>
      <c r="E125" s="402"/>
      <c r="F125" s="402"/>
      <c r="G125" s="402"/>
      <c r="H125" s="402"/>
      <c r="I125" s="276"/>
      <c r="J125" s="276"/>
      <c r="K125" s="276"/>
      <c r="L125" s="276"/>
      <c r="M125" s="276"/>
      <c r="N125" s="276"/>
      <c r="O125" s="433"/>
    </row>
    <row r="126" spans="1:15" ht="24" customHeight="1">
      <c r="A126" s="275" t="s">
        <v>344</v>
      </c>
      <c r="B126" s="173">
        <v>12500</v>
      </c>
      <c r="C126" s="920"/>
      <c r="D126" s="917"/>
      <c r="E126" s="920"/>
      <c r="F126" s="920"/>
      <c r="G126" s="920">
        <v>12500</v>
      </c>
      <c r="H126" s="920"/>
      <c r="I126" s="914"/>
      <c r="J126" s="914"/>
      <c r="K126" s="914"/>
      <c r="L126" s="914"/>
      <c r="M126" s="914"/>
      <c r="N126" s="914"/>
      <c r="O126" s="181" t="s">
        <v>752</v>
      </c>
    </row>
    <row r="127" spans="1:15" ht="24" customHeight="1">
      <c r="A127" s="275" t="s">
        <v>345</v>
      </c>
      <c r="B127" s="550">
        <v>26000</v>
      </c>
      <c r="C127" s="920"/>
      <c r="D127" s="920"/>
      <c r="E127" s="920"/>
      <c r="F127" s="920"/>
      <c r="G127" s="920"/>
      <c r="H127" s="920"/>
      <c r="I127" s="922"/>
      <c r="J127" s="922">
        <v>26000</v>
      </c>
      <c r="K127" s="922"/>
      <c r="L127" s="922"/>
      <c r="M127" s="922"/>
      <c r="N127" s="922"/>
      <c r="O127" s="181" t="s">
        <v>752</v>
      </c>
    </row>
    <row r="128" spans="1:15" ht="24" customHeight="1">
      <c r="A128" s="275" t="s">
        <v>346</v>
      </c>
      <c r="B128" s="550">
        <v>1500</v>
      </c>
      <c r="C128" s="920"/>
      <c r="D128" s="917"/>
      <c r="E128" s="920"/>
      <c r="F128" s="920"/>
      <c r="G128" s="920">
        <v>500</v>
      </c>
      <c r="H128" s="920"/>
      <c r="I128" s="923"/>
      <c r="J128" s="923">
        <v>500</v>
      </c>
      <c r="K128" s="923">
        <v>500</v>
      </c>
      <c r="L128" s="923"/>
      <c r="M128" s="923"/>
      <c r="N128" s="923"/>
      <c r="O128" s="181" t="s">
        <v>752</v>
      </c>
    </row>
    <row r="129" spans="1:15" ht="21" customHeight="1">
      <c r="A129" s="329" t="s">
        <v>347</v>
      </c>
      <c r="B129" s="331">
        <f>B130</f>
        <v>36300</v>
      </c>
      <c r="C129" s="269"/>
      <c r="D129" s="404"/>
      <c r="E129" s="404"/>
      <c r="F129" s="404"/>
      <c r="G129" s="404"/>
      <c r="H129" s="404"/>
      <c r="I129" s="181"/>
      <c r="J129" s="181"/>
      <c r="K129" s="181"/>
      <c r="L129" s="181"/>
      <c r="M129" s="181"/>
      <c r="N129" s="181"/>
      <c r="O129" s="181"/>
    </row>
    <row r="130" spans="1:15" ht="21" customHeight="1">
      <c r="A130" s="188" t="s">
        <v>348</v>
      </c>
      <c r="B130" s="1023">
        <f>B132</f>
        <v>36300</v>
      </c>
      <c r="C130" s="269"/>
      <c r="D130" s="404"/>
      <c r="E130" s="404"/>
      <c r="F130" s="404"/>
      <c r="G130" s="404"/>
      <c r="H130" s="404"/>
      <c r="I130" s="181"/>
      <c r="J130" s="181"/>
      <c r="K130" s="181"/>
      <c r="L130" s="181"/>
      <c r="M130" s="181"/>
      <c r="N130" s="181"/>
      <c r="O130" s="181"/>
    </row>
    <row r="131" spans="1:15" ht="21" customHeight="1">
      <c r="A131" s="191" t="s">
        <v>349</v>
      </c>
      <c r="B131" s="240"/>
      <c r="C131" s="269"/>
      <c r="D131" s="404"/>
      <c r="E131" s="404"/>
      <c r="F131" s="404"/>
      <c r="G131" s="404"/>
      <c r="H131" s="404"/>
      <c r="I131" s="181"/>
      <c r="J131" s="181"/>
      <c r="K131" s="181"/>
      <c r="L131" s="181"/>
      <c r="M131" s="181"/>
      <c r="N131" s="181"/>
      <c r="O131" s="181"/>
    </row>
    <row r="132" spans="1:15" ht="21" customHeight="1">
      <c r="A132" s="275" t="s">
        <v>350</v>
      </c>
      <c r="B132" s="292">
        <v>36300</v>
      </c>
      <c r="C132" s="488">
        <v>1512</v>
      </c>
      <c r="D132" s="488">
        <v>1512</v>
      </c>
      <c r="E132" s="488">
        <v>1512</v>
      </c>
      <c r="F132" s="488">
        <v>1512</v>
      </c>
      <c r="G132" s="488">
        <v>1512</v>
      </c>
      <c r="H132" s="488">
        <v>1515</v>
      </c>
      <c r="I132" s="488">
        <v>5445</v>
      </c>
      <c r="J132" s="488">
        <v>5445</v>
      </c>
      <c r="K132" s="488">
        <v>5445</v>
      </c>
      <c r="L132" s="488">
        <v>5445</v>
      </c>
      <c r="M132" s="488">
        <v>5445</v>
      </c>
      <c r="N132" s="181"/>
      <c r="O132" s="741" t="s">
        <v>752</v>
      </c>
    </row>
    <row r="133" spans="1:15" ht="21" customHeight="1">
      <c r="A133" s="339" t="s">
        <v>354</v>
      </c>
      <c r="B133" s="391">
        <f>B134</f>
        <v>23000</v>
      </c>
      <c r="C133" s="269"/>
      <c r="D133" s="404"/>
      <c r="E133" s="404"/>
      <c r="F133" s="404"/>
      <c r="G133" s="404"/>
      <c r="H133" s="404"/>
      <c r="I133" s="181"/>
      <c r="J133" s="181"/>
      <c r="K133" s="181"/>
      <c r="L133" s="181"/>
      <c r="M133" s="181"/>
      <c r="N133" s="181"/>
      <c r="O133" s="181"/>
    </row>
    <row r="134" spans="1:15" ht="21" customHeight="1">
      <c r="A134" s="255" t="s">
        <v>352</v>
      </c>
      <c r="B134" s="256">
        <f>B135+B136</f>
        <v>23000</v>
      </c>
      <c r="C134" s="269"/>
      <c r="D134" s="404"/>
      <c r="E134" s="404"/>
      <c r="F134" s="404"/>
      <c r="G134" s="404"/>
      <c r="H134" s="404"/>
      <c r="I134" s="181"/>
      <c r="J134" s="270"/>
      <c r="K134" s="270"/>
      <c r="L134" s="270"/>
      <c r="M134" s="269"/>
      <c r="N134" s="269"/>
      <c r="O134" s="181"/>
    </row>
    <row r="135" spans="1:15" ht="21" customHeight="1">
      <c r="A135" s="69" t="s">
        <v>353</v>
      </c>
      <c r="B135" s="179">
        <v>13000</v>
      </c>
      <c r="C135" s="268"/>
      <c r="D135" s="268"/>
      <c r="E135" s="268"/>
      <c r="F135" s="308">
        <v>2000</v>
      </c>
      <c r="G135" s="268"/>
      <c r="H135" s="268"/>
      <c r="I135" s="268"/>
      <c r="J135" s="308">
        <v>11000</v>
      </c>
      <c r="K135" s="308"/>
      <c r="L135" s="308"/>
      <c r="M135" s="268"/>
      <c r="N135" s="268"/>
      <c r="O135" s="181" t="s">
        <v>752</v>
      </c>
    </row>
    <row r="136" spans="1:15" ht="21" customHeight="1">
      <c r="A136" s="69" t="s">
        <v>224</v>
      </c>
      <c r="B136" s="179">
        <v>10000</v>
      </c>
      <c r="C136" s="268"/>
      <c r="D136" s="268"/>
      <c r="E136" s="268"/>
      <c r="F136" s="268"/>
      <c r="G136" s="268"/>
      <c r="H136" s="268"/>
      <c r="I136" s="268"/>
      <c r="J136" s="308">
        <v>10000</v>
      </c>
      <c r="K136" s="308"/>
      <c r="L136" s="308"/>
      <c r="M136" s="268"/>
      <c r="N136" s="268"/>
      <c r="O136" s="181" t="s">
        <v>752</v>
      </c>
    </row>
    <row r="137" spans="1:15" ht="21" customHeight="1">
      <c r="A137" s="254" t="s">
        <v>355</v>
      </c>
      <c r="B137" s="253">
        <f>B138</f>
        <v>190650</v>
      </c>
      <c r="C137" s="269"/>
      <c r="D137" s="404"/>
      <c r="E137" s="404"/>
      <c r="F137" s="404"/>
      <c r="G137" s="404"/>
      <c r="H137" s="404"/>
      <c r="I137" s="181"/>
      <c r="J137" s="181"/>
      <c r="K137" s="181"/>
      <c r="L137" s="181"/>
      <c r="M137" s="181"/>
      <c r="N137" s="181"/>
      <c r="O137" s="181"/>
    </row>
    <row r="138" spans="1:15" ht="21" customHeight="1">
      <c r="A138" s="245" t="s">
        <v>356</v>
      </c>
      <c r="B138" s="252">
        <f>B140+B141+B144+B145+B147+B150+B152</f>
        <v>190650</v>
      </c>
      <c r="C138" s="269"/>
      <c r="D138" s="404"/>
      <c r="E138" s="404"/>
      <c r="F138" s="404"/>
      <c r="G138" s="404"/>
      <c r="H138" s="404"/>
      <c r="I138" s="181"/>
      <c r="J138" s="181"/>
      <c r="K138" s="181"/>
      <c r="L138" s="181"/>
      <c r="M138" s="181"/>
      <c r="N138" s="181"/>
      <c r="O138" s="181"/>
    </row>
    <row r="139" spans="1:15" ht="21" customHeight="1">
      <c r="A139" s="211" t="s">
        <v>358</v>
      </c>
      <c r="B139" s="241"/>
      <c r="C139" s="269"/>
      <c r="D139" s="404"/>
      <c r="E139" s="404"/>
      <c r="F139" s="404"/>
      <c r="G139" s="404"/>
      <c r="H139" s="404"/>
      <c r="I139" s="181"/>
      <c r="J139" s="181"/>
      <c r="K139" s="181"/>
      <c r="L139" s="181"/>
      <c r="M139" s="181"/>
      <c r="N139" s="181"/>
      <c r="O139" s="181"/>
    </row>
    <row r="140" spans="1:15" ht="19.8" customHeight="1">
      <c r="A140" s="211" t="s">
        <v>174</v>
      </c>
      <c r="B140" s="241">
        <v>32400</v>
      </c>
      <c r="C140" s="269"/>
      <c r="D140" s="268"/>
      <c r="E140" s="308">
        <v>32400</v>
      </c>
      <c r="F140" s="308"/>
      <c r="G140" s="308"/>
      <c r="H140" s="308"/>
      <c r="I140" s="268"/>
      <c r="J140" s="268"/>
      <c r="K140" s="268"/>
      <c r="L140" s="268"/>
      <c r="M140" s="268"/>
      <c r="N140" s="268"/>
      <c r="O140" s="181" t="s">
        <v>752</v>
      </c>
    </row>
    <row r="141" spans="1:15" ht="58.2" customHeight="1">
      <c r="A141" s="211" t="s">
        <v>359</v>
      </c>
      <c r="B141" s="241">
        <v>15250</v>
      </c>
      <c r="C141" s="501"/>
      <c r="D141" s="275"/>
      <c r="E141" s="703">
        <v>15250</v>
      </c>
      <c r="F141" s="703"/>
      <c r="G141" s="703"/>
      <c r="H141" s="703"/>
      <c r="I141" s="275"/>
      <c r="J141" s="275"/>
      <c r="K141" s="275"/>
      <c r="L141" s="275"/>
      <c r="M141" s="275"/>
      <c r="N141" s="275"/>
      <c r="O141" s="400" t="s">
        <v>752</v>
      </c>
    </row>
    <row r="142" spans="1:15" ht="19.8" customHeight="1">
      <c r="A142" s="211" t="s">
        <v>357</v>
      </c>
      <c r="B142" s="241"/>
      <c r="C142" s="269"/>
      <c r="D142" s="404"/>
      <c r="E142" s="404"/>
      <c r="F142" s="404"/>
      <c r="G142" s="404"/>
      <c r="H142" s="404"/>
      <c r="I142" s="181"/>
      <c r="J142" s="270"/>
      <c r="K142" s="270"/>
      <c r="L142" s="270"/>
      <c r="M142" s="270"/>
      <c r="N142" s="270"/>
      <c r="O142" s="181"/>
    </row>
    <row r="143" spans="1:15" ht="19.8" customHeight="1">
      <c r="A143" s="211" t="s">
        <v>360</v>
      </c>
      <c r="B143" s="241"/>
      <c r="C143" s="269"/>
      <c r="D143" s="404"/>
      <c r="E143" s="404"/>
      <c r="F143" s="404"/>
      <c r="G143" s="404"/>
      <c r="H143" s="404"/>
      <c r="I143" s="181"/>
      <c r="J143" s="270"/>
      <c r="K143" s="270"/>
      <c r="L143" s="270"/>
      <c r="M143" s="270"/>
      <c r="N143" s="270"/>
      <c r="O143" s="181"/>
    </row>
    <row r="144" spans="1:15" ht="19.8" customHeight="1">
      <c r="A144" s="211" t="s">
        <v>361</v>
      </c>
      <c r="B144" s="241">
        <v>44000</v>
      </c>
      <c r="C144" s="274"/>
      <c r="D144" s="274"/>
      <c r="E144" s="924">
        <v>22000</v>
      </c>
      <c r="F144" s="274"/>
      <c r="G144" s="274"/>
      <c r="H144" s="274"/>
      <c r="I144" s="274"/>
      <c r="J144" s="274"/>
      <c r="K144" s="274"/>
      <c r="L144" s="924">
        <v>22000</v>
      </c>
      <c r="M144" s="274"/>
      <c r="N144" s="274"/>
      <c r="O144" s="181" t="s">
        <v>752</v>
      </c>
    </row>
    <row r="145" spans="1:15" ht="38.4" customHeight="1">
      <c r="A145" s="343" t="s">
        <v>362</v>
      </c>
      <c r="B145" s="344">
        <v>66000</v>
      </c>
      <c r="C145" s="777"/>
      <c r="D145" s="777"/>
      <c r="E145" s="777"/>
      <c r="F145" s="777"/>
      <c r="G145" s="777"/>
      <c r="H145" s="777"/>
      <c r="I145" s="948">
        <v>66000</v>
      </c>
      <c r="J145" s="777"/>
      <c r="K145" s="777"/>
      <c r="L145" s="777"/>
      <c r="M145" s="777"/>
      <c r="N145" s="777"/>
      <c r="O145" s="436" t="s">
        <v>752</v>
      </c>
    </row>
    <row r="146" spans="1:15" ht="19.8" customHeight="1">
      <c r="A146" s="211" t="s">
        <v>189</v>
      </c>
      <c r="B146" s="241"/>
      <c r="C146" s="274"/>
      <c r="D146" s="274"/>
      <c r="E146" s="274"/>
      <c r="F146" s="274"/>
      <c r="G146" s="274"/>
      <c r="H146" s="274"/>
      <c r="I146" s="274"/>
      <c r="J146" s="274"/>
      <c r="K146" s="274"/>
      <c r="L146" s="274"/>
      <c r="M146" s="274"/>
      <c r="N146" s="274"/>
      <c r="O146" s="184"/>
    </row>
    <row r="147" spans="1:15" ht="19.8" customHeight="1">
      <c r="A147" s="211" t="s">
        <v>190</v>
      </c>
      <c r="B147" s="241">
        <v>5000</v>
      </c>
      <c r="C147" s="398"/>
      <c r="D147" s="398"/>
      <c r="E147" s="398"/>
      <c r="F147" s="398"/>
      <c r="G147" s="398"/>
      <c r="H147" s="398"/>
      <c r="I147" s="308">
        <v>5000</v>
      </c>
      <c r="J147" s="268"/>
      <c r="K147" s="268"/>
      <c r="L147" s="268"/>
      <c r="M147" s="268"/>
      <c r="N147" s="268"/>
      <c r="O147" s="181" t="s">
        <v>752</v>
      </c>
    </row>
    <row r="148" spans="1:15" ht="19.8" customHeight="1">
      <c r="A148" s="69" t="s">
        <v>205</v>
      </c>
      <c r="B148" s="268"/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181"/>
    </row>
    <row r="149" spans="1:15" ht="19.8" customHeight="1">
      <c r="A149" s="69" t="s">
        <v>206</v>
      </c>
      <c r="B149" s="328"/>
      <c r="C149" s="269"/>
      <c r="D149" s="404"/>
      <c r="E149" s="404"/>
      <c r="F149" s="404"/>
      <c r="G149" s="404"/>
      <c r="H149" s="404"/>
      <c r="I149" s="269"/>
      <c r="J149" s="276"/>
      <c r="K149" s="269"/>
      <c r="L149" s="269"/>
      <c r="M149" s="181"/>
      <c r="N149" s="181"/>
      <c r="O149" s="400"/>
    </row>
    <row r="150" spans="1:15" ht="19.8" customHeight="1">
      <c r="A150" s="69" t="s">
        <v>207</v>
      </c>
      <c r="B150" s="328">
        <v>6000</v>
      </c>
      <c r="C150" s="268"/>
      <c r="D150" s="268"/>
      <c r="E150" s="268"/>
      <c r="F150" s="268"/>
      <c r="G150" s="308">
        <v>6000</v>
      </c>
      <c r="H150" s="268"/>
      <c r="I150" s="268"/>
      <c r="J150" s="328"/>
      <c r="K150" s="268"/>
      <c r="L150" s="268"/>
      <c r="M150" s="268"/>
      <c r="N150" s="268"/>
      <c r="O150" s="181" t="s">
        <v>752</v>
      </c>
    </row>
    <row r="151" spans="1:15" ht="21" customHeight="1">
      <c r="A151" s="69" t="s">
        <v>208</v>
      </c>
      <c r="B151" s="268"/>
      <c r="C151" s="268"/>
      <c r="D151" s="268"/>
      <c r="E151" s="268"/>
      <c r="F151" s="268"/>
      <c r="G151" s="268"/>
      <c r="H151" s="268"/>
      <c r="I151" s="268"/>
      <c r="J151" s="268"/>
      <c r="K151" s="268"/>
      <c r="L151" s="268"/>
      <c r="M151" s="268"/>
      <c r="N151" s="268"/>
      <c r="O151" s="181"/>
    </row>
    <row r="152" spans="1:15" ht="19.8" customHeight="1" thickBot="1">
      <c r="A152" s="366" t="s">
        <v>209</v>
      </c>
      <c r="B152" s="578">
        <v>22000</v>
      </c>
      <c r="C152" s="800"/>
      <c r="D152" s="800"/>
      <c r="E152" s="821">
        <v>22000</v>
      </c>
      <c r="F152" s="800"/>
      <c r="G152" s="800"/>
      <c r="H152" s="800"/>
      <c r="I152" s="800"/>
      <c r="J152" s="800"/>
      <c r="K152" s="800"/>
      <c r="L152" s="800"/>
      <c r="M152" s="800"/>
      <c r="N152" s="800"/>
      <c r="O152" s="218" t="s">
        <v>752</v>
      </c>
    </row>
    <row r="153" spans="1:15" ht="19.8" customHeight="1">
      <c r="A153" s="430" t="s">
        <v>366</v>
      </c>
      <c r="B153" s="347">
        <f>B154</f>
        <v>75000</v>
      </c>
      <c r="C153" s="282"/>
      <c r="D153" s="409"/>
      <c r="E153" s="409"/>
      <c r="F153" s="409"/>
      <c r="G153" s="409"/>
      <c r="H153" s="409"/>
      <c r="I153" s="184"/>
      <c r="J153" s="282"/>
      <c r="K153" s="282"/>
      <c r="L153" s="184"/>
      <c r="M153" s="184"/>
      <c r="N153" s="184"/>
      <c r="O153" s="184"/>
    </row>
    <row r="154" spans="1:15" ht="19.8" customHeight="1">
      <c r="A154" s="250" t="s">
        <v>365</v>
      </c>
      <c r="B154" s="253">
        <f>B155</f>
        <v>75000</v>
      </c>
      <c r="C154" s="395"/>
      <c r="D154" s="408"/>
      <c r="E154" s="408"/>
      <c r="F154" s="408"/>
      <c r="G154" s="408"/>
      <c r="H154" s="408"/>
      <c r="I154" s="181"/>
      <c r="J154" s="269"/>
      <c r="K154" s="269"/>
      <c r="L154" s="181"/>
      <c r="M154" s="181"/>
      <c r="N154" s="181"/>
      <c r="O154" s="181"/>
    </row>
    <row r="155" spans="1:15" ht="19.8" customHeight="1">
      <c r="A155" s="245" t="s">
        <v>367</v>
      </c>
      <c r="B155" s="252">
        <f>B156+B157</f>
        <v>75000</v>
      </c>
      <c r="C155" s="282"/>
      <c r="D155" s="409"/>
      <c r="E155" s="409"/>
      <c r="F155" s="409"/>
      <c r="G155" s="409"/>
      <c r="H155" s="409"/>
      <c r="I155" s="181"/>
      <c r="J155" s="270"/>
      <c r="K155" s="270"/>
      <c r="L155" s="181"/>
      <c r="M155" s="181"/>
      <c r="N155" s="181"/>
      <c r="O155" s="400"/>
    </row>
    <row r="156" spans="1:15" ht="37.799999999999997" customHeight="1">
      <c r="A156" s="191" t="s">
        <v>368</v>
      </c>
      <c r="B156" s="514">
        <v>5000</v>
      </c>
      <c r="C156" s="275"/>
      <c r="D156" s="275"/>
      <c r="E156" s="275"/>
      <c r="F156" s="275"/>
      <c r="G156" s="275"/>
      <c r="H156" s="703">
        <v>5000</v>
      </c>
      <c r="I156" s="275"/>
      <c r="J156" s="703"/>
      <c r="K156" s="703"/>
      <c r="L156" s="275"/>
      <c r="M156" s="275"/>
      <c r="N156" s="275"/>
      <c r="O156" s="400" t="s">
        <v>752</v>
      </c>
    </row>
    <row r="157" spans="1:15" ht="56.4" customHeight="1" thickBot="1">
      <c r="A157" s="211" t="s">
        <v>369</v>
      </c>
      <c r="B157" s="241">
        <v>70000</v>
      </c>
      <c r="C157" s="799"/>
      <c r="D157" s="799"/>
      <c r="E157" s="799"/>
      <c r="F157" s="799"/>
      <c r="G157" s="799"/>
      <c r="H157" s="799"/>
      <c r="I157" s="799"/>
      <c r="J157" s="820">
        <v>70000</v>
      </c>
      <c r="K157" s="820"/>
      <c r="L157" s="799"/>
      <c r="M157" s="799"/>
      <c r="N157" s="799"/>
      <c r="O157" s="434" t="s">
        <v>752</v>
      </c>
    </row>
    <row r="158" spans="1:15" ht="25.2" customHeight="1">
      <c r="A158" s="225" t="s">
        <v>185</v>
      </c>
      <c r="B158" s="227">
        <f>B159</f>
        <v>104800</v>
      </c>
      <c r="C158" s="282"/>
      <c r="D158" s="409"/>
      <c r="E158" s="409"/>
      <c r="F158" s="409"/>
      <c r="G158" s="409"/>
      <c r="H158" s="409"/>
      <c r="I158" s="184"/>
      <c r="J158" s="284"/>
      <c r="K158" s="284"/>
      <c r="L158" s="184"/>
      <c r="M158" s="184"/>
      <c r="N158" s="184"/>
      <c r="O158" s="184"/>
    </row>
    <row r="159" spans="1:15" ht="25.2" customHeight="1">
      <c r="A159" s="250" t="s">
        <v>371</v>
      </c>
      <c r="B159" s="251">
        <f>B160</f>
        <v>104800</v>
      </c>
      <c r="C159" s="269"/>
      <c r="D159" s="404"/>
      <c r="E159" s="404"/>
      <c r="F159" s="404"/>
      <c r="G159" s="404"/>
      <c r="H159" s="404"/>
      <c r="I159" s="181"/>
      <c r="J159" s="270"/>
      <c r="K159" s="270"/>
      <c r="L159" s="181"/>
      <c r="M159" s="181"/>
      <c r="N159" s="181"/>
      <c r="O159" s="181"/>
    </row>
    <row r="160" spans="1:15" ht="25.2" customHeight="1">
      <c r="A160" s="245" t="s">
        <v>372</v>
      </c>
      <c r="B160" s="252">
        <f>B162+B168</f>
        <v>104800</v>
      </c>
      <c r="C160" s="396"/>
      <c r="D160" s="402"/>
      <c r="E160" s="402"/>
      <c r="F160" s="402"/>
      <c r="G160" s="402"/>
      <c r="H160" s="402"/>
      <c r="I160" s="181"/>
      <c r="J160" s="270"/>
      <c r="K160" s="270"/>
      <c r="L160" s="181"/>
      <c r="M160" s="181"/>
      <c r="N160" s="181"/>
      <c r="O160" s="400"/>
    </row>
    <row r="161" spans="1:15" ht="25.2" customHeight="1">
      <c r="A161" s="246" t="s">
        <v>373</v>
      </c>
      <c r="B161" s="248"/>
      <c r="C161" s="282"/>
      <c r="D161" s="409"/>
      <c r="E161" s="409"/>
      <c r="F161" s="409"/>
      <c r="G161" s="409"/>
      <c r="H161" s="409"/>
      <c r="I161" s="181"/>
      <c r="J161" s="270"/>
      <c r="K161" s="270"/>
      <c r="L161" s="181"/>
      <c r="M161" s="181"/>
      <c r="N161" s="181"/>
      <c r="O161" s="400"/>
    </row>
    <row r="162" spans="1:15" ht="40.200000000000003" customHeight="1">
      <c r="A162" s="508" t="s">
        <v>855</v>
      </c>
      <c r="B162" s="510">
        <f>B164+B165+B166+B167</f>
        <v>80000</v>
      </c>
      <c r="C162" s="582"/>
      <c r="D162" s="583"/>
      <c r="E162" s="583"/>
      <c r="F162" s="583"/>
      <c r="G162" s="583"/>
      <c r="H162" s="583"/>
      <c r="I162" s="435"/>
      <c r="J162" s="435"/>
      <c r="K162" s="435"/>
      <c r="L162" s="435"/>
      <c r="M162" s="435"/>
      <c r="N162" s="435"/>
      <c r="O162" s="435"/>
    </row>
    <row r="163" spans="1:15" ht="22.8" customHeight="1">
      <c r="A163" s="211" t="s">
        <v>374</v>
      </c>
      <c r="B163" s="244"/>
      <c r="C163" s="269"/>
      <c r="D163" s="404"/>
      <c r="E163" s="404"/>
      <c r="F163" s="404"/>
      <c r="G163" s="404"/>
      <c r="H163" s="404"/>
      <c r="I163" s="181"/>
      <c r="J163" s="181"/>
      <c r="K163" s="181"/>
      <c r="L163" s="181"/>
      <c r="M163" s="181"/>
      <c r="N163" s="181"/>
      <c r="O163" s="181"/>
    </row>
    <row r="164" spans="1:15" ht="22.8" customHeight="1">
      <c r="A164" s="258" t="s">
        <v>510</v>
      </c>
      <c r="B164" s="241">
        <v>20000</v>
      </c>
      <c r="C164" s="716"/>
      <c r="D164" s="716"/>
      <c r="E164" s="911">
        <v>20000</v>
      </c>
      <c r="F164" s="716"/>
      <c r="G164" s="716"/>
      <c r="H164" s="716"/>
      <c r="I164" s="716"/>
      <c r="J164" s="716"/>
      <c r="K164" s="716"/>
      <c r="L164" s="716"/>
      <c r="M164" s="716"/>
      <c r="N164" s="716"/>
      <c r="O164" s="181" t="s">
        <v>752</v>
      </c>
    </row>
    <row r="165" spans="1:15" ht="22.8" customHeight="1">
      <c r="A165" s="258" t="s">
        <v>511</v>
      </c>
      <c r="B165" s="241">
        <v>20000</v>
      </c>
      <c r="C165" s="919"/>
      <c r="D165" s="919"/>
      <c r="E165" s="919"/>
      <c r="F165" s="919"/>
      <c r="G165" s="713"/>
      <c r="H165" s="713">
        <v>20000</v>
      </c>
      <c r="I165" s="716"/>
      <c r="J165" s="716"/>
      <c r="K165" s="716"/>
      <c r="L165" s="716"/>
      <c r="M165" s="716"/>
      <c r="N165" s="716"/>
      <c r="O165" s="181" t="s">
        <v>752</v>
      </c>
    </row>
    <row r="166" spans="1:15" ht="22.8" customHeight="1">
      <c r="A166" s="258" t="s">
        <v>375</v>
      </c>
      <c r="B166" s="241">
        <v>20000</v>
      </c>
      <c r="C166" s="919"/>
      <c r="D166" s="919"/>
      <c r="E166" s="920"/>
      <c r="F166" s="919"/>
      <c r="G166" s="713"/>
      <c r="H166" s="713"/>
      <c r="I166" s="716"/>
      <c r="J166" s="911">
        <v>20000</v>
      </c>
      <c r="K166" s="911"/>
      <c r="L166" s="911"/>
      <c r="M166" s="911"/>
      <c r="N166" s="716"/>
      <c r="O166" s="181" t="s">
        <v>752</v>
      </c>
    </row>
    <row r="167" spans="1:15" ht="22.8" customHeight="1">
      <c r="A167" s="782" t="s">
        <v>376</v>
      </c>
      <c r="B167" s="344">
        <v>20000</v>
      </c>
      <c r="C167" s="953"/>
      <c r="D167" s="953"/>
      <c r="E167" s="954"/>
      <c r="F167" s="953"/>
      <c r="G167" s="955"/>
      <c r="H167" s="955"/>
      <c r="I167" s="956"/>
      <c r="J167" s="957"/>
      <c r="K167" s="957"/>
      <c r="L167" s="957">
        <v>20000</v>
      </c>
      <c r="M167" s="957"/>
      <c r="N167" s="956"/>
      <c r="O167" s="207" t="s">
        <v>752</v>
      </c>
    </row>
    <row r="168" spans="1:15" ht="21" customHeight="1">
      <c r="A168" s="949" t="s">
        <v>377</v>
      </c>
      <c r="B168" s="950">
        <f>B169+B171+B173</f>
        <v>24800</v>
      </c>
      <c r="C168" s="951"/>
      <c r="D168" s="951"/>
      <c r="E168" s="951"/>
      <c r="F168" s="951"/>
      <c r="G168" s="951"/>
      <c r="H168" s="951"/>
      <c r="I168" s="952"/>
      <c r="J168" s="952"/>
      <c r="K168" s="952"/>
      <c r="L168" s="952"/>
      <c r="M168" s="952"/>
      <c r="N168" s="952"/>
      <c r="O168" s="184"/>
    </row>
    <row r="169" spans="1:15" ht="22.8" customHeight="1">
      <c r="A169" s="69" t="s">
        <v>772</v>
      </c>
      <c r="B169" s="488">
        <v>4800</v>
      </c>
      <c r="C169" s="912"/>
      <c r="D169" s="912"/>
      <c r="E169" s="912"/>
      <c r="F169" s="912"/>
      <c r="G169" s="913"/>
      <c r="H169" s="912"/>
      <c r="I169" s="716"/>
      <c r="J169" s="921">
        <v>4800</v>
      </c>
      <c r="K169" s="716"/>
      <c r="L169" s="716"/>
      <c r="M169" s="716"/>
      <c r="N169" s="716"/>
      <c r="O169" s="181" t="s">
        <v>752</v>
      </c>
    </row>
    <row r="170" spans="1:15" ht="22.8" customHeight="1">
      <c r="A170" s="69" t="s">
        <v>378</v>
      </c>
      <c r="B170" s="488"/>
      <c r="C170" s="105"/>
      <c r="D170" s="423"/>
      <c r="E170" s="423"/>
      <c r="F170" s="423"/>
      <c r="G170" s="423"/>
      <c r="H170" s="423"/>
      <c r="I170" s="181"/>
      <c r="J170" s="269"/>
      <c r="K170" s="269"/>
      <c r="L170" s="270"/>
      <c r="M170" s="269"/>
      <c r="N170" s="269"/>
      <c r="O170" s="181"/>
    </row>
    <row r="171" spans="1:15" ht="22.8" customHeight="1">
      <c r="A171" s="275" t="s">
        <v>379</v>
      </c>
      <c r="B171" s="306">
        <v>10000</v>
      </c>
      <c r="C171" s="925"/>
      <c r="D171" s="925"/>
      <c r="E171" s="925"/>
      <c r="F171" s="925"/>
      <c r="G171" s="913"/>
      <c r="H171" s="911"/>
      <c r="I171" s="716"/>
      <c r="J171" s="921">
        <v>10000</v>
      </c>
      <c r="K171" s="716"/>
      <c r="L171" s="911"/>
      <c r="M171" s="716"/>
      <c r="N171" s="716"/>
      <c r="O171" s="181" t="s">
        <v>752</v>
      </c>
    </row>
    <row r="172" spans="1:15" ht="22.8" customHeight="1">
      <c r="A172" s="69" t="s">
        <v>380</v>
      </c>
      <c r="B172" s="488"/>
      <c r="C172" s="713"/>
      <c r="D172" s="713"/>
      <c r="E172" s="713"/>
      <c r="F172" s="713"/>
      <c r="G172" s="713"/>
      <c r="H172" s="713"/>
      <c r="I172" s="716"/>
      <c r="J172" s="716"/>
      <c r="K172" s="716"/>
      <c r="L172" s="716"/>
      <c r="M172" s="716"/>
      <c r="N172" s="716"/>
      <c r="O172" s="181"/>
    </row>
    <row r="173" spans="1:15" ht="22.8" customHeight="1" thickBot="1">
      <c r="A173" s="275" t="s">
        <v>381</v>
      </c>
      <c r="B173" s="306">
        <v>10000</v>
      </c>
      <c r="C173" s="926"/>
      <c r="D173" s="926"/>
      <c r="E173" s="927"/>
      <c r="F173" s="927"/>
      <c r="G173" s="927"/>
      <c r="H173" s="927"/>
      <c r="I173" s="928"/>
      <c r="J173" s="929">
        <v>10000</v>
      </c>
      <c r="K173" s="930"/>
      <c r="L173" s="928"/>
      <c r="M173" s="928"/>
      <c r="N173" s="928"/>
      <c r="O173" s="218" t="s">
        <v>752</v>
      </c>
    </row>
    <row r="174" spans="1:15" ht="45" customHeight="1">
      <c r="A174" s="337" t="s">
        <v>384</v>
      </c>
      <c r="B174" s="958">
        <f>B175</f>
        <v>40000</v>
      </c>
      <c r="C174" s="401"/>
      <c r="D174" s="421"/>
      <c r="E174" s="415"/>
      <c r="F174" s="415"/>
      <c r="G174" s="415"/>
      <c r="H174" s="415"/>
      <c r="I174" s="184"/>
      <c r="J174" s="184"/>
      <c r="K174" s="184"/>
      <c r="L174" s="284"/>
      <c r="M174" s="184"/>
      <c r="N174" s="184"/>
      <c r="O174" s="184"/>
    </row>
    <row r="175" spans="1:15" ht="22.8" customHeight="1">
      <c r="A175" s="250" t="s">
        <v>385</v>
      </c>
      <c r="B175" s="253">
        <f>B176</f>
        <v>40000</v>
      </c>
      <c r="C175" s="395"/>
      <c r="D175" s="408"/>
      <c r="E175" s="419"/>
      <c r="F175" s="402"/>
      <c r="G175" s="422"/>
      <c r="H175" s="402"/>
      <c r="I175" s="181"/>
      <c r="J175" s="181"/>
      <c r="K175" s="181"/>
      <c r="L175" s="181"/>
      <c r="M175" s="181"/>
      <c r="N175" s="181"/>
      <c r="O175" s="181"/>
    </row>
    <row r="176" spans="1:15" ht="22.8" customHeight="1">
      <c r="A176" s="245" t="s">
        <v>386</v>
      </c>
      <c r="B176" s="252">
        <f>B178+B179+B181+B182+B183</f>
        <v>40000</v>
      </c>
      <c r="C176" s="395"/>
      <c r="D176" s="408"/>
      <c r="E176" s="419"/>
      <c r="F176" s="402"/>
      <c r="G176" s="402"/>
      <c r="H176" s="402"/>
      <c r="I176" s="181"/>
      <c r="J176" s="181"/>
      <c r="K176" s="181"/>
      <c r="L176" s="181"/>
      <c r="M176" s="181"/>
      <c r="N176" s="181"/>
      <c r="O176" s="181"/>
    </row>
    <row r="177" spans="1:15" ht="22.8" customHeight="1">
      <c r="A177" s="191" t="s">
        <v>387</v>
      </c>
      <c r="B177" s="328"/>
      <c r="C177" s="395"/>
      <c r="D177" s="408"/>
      <c r="E177" s="402"/>
      <c r="F177" s="402"/>
      <c r="G177" s="407"/>
      <c r="H177" s="402"/>
      <c r="I177" s="181"/>
      <c r="J177" s="181"/>
      <c r="K177" s="181"/>
      <c r="L177" s="181"/>
      <c r="M177" s="181"/>
      <c r="N177" s="181"/>
      <c r="O177" s="181"/>
    </row>
    <row r="178" spans="1:15" ht="40.799999999999997" customHeight="1">
      <c r="A178" s="211" t="s">
        <v>512</v>
      </c>
      <c r="B178" s="241">
        <v>2000</v>
      </c>
      <c r="C178" s="931"/>
      <c r="D178" s="931"/>
      <c r="E178" s="931">
        <v>2000</v>
      </c>
      <c r="F178" s="217"/>
      <c r="G178" s="896"/>
      <c r="H178" s="896"/>
      <c r="I178" s="516"/>
      <c r="J178" s="516"/>
      <c r="K178" s="516"/>
      <c r="L178" s="516"/>
      <c r="M178" s="516"/>
      <c r="N178" s="516"/>
      <c r="O178" s="400" t="s">
        <v>752</v>
      </c>
    </row>
    <row r="179" spans="1:15" ht="39" customHeight="1">
      <c r="A179" s="211" t="s">
        <v>388</v>
      </c>
      <c r="B179" s="241">
        <v>2000</v>
      </c>
      <c r="C179" s="931"/>
      <c r="D179" s="931"/>
      <c r="E179" s="931">
        <v>2000</v>
      </c>
      <c r="F179" s="217"/>
      <c r="G179" s="931"/>
      <c r="H179" s="896"/>
      <c r="I179" s="516"/>
      <c r="J179" s="516"/>
      <c r="K179" s="516"/>
      <c r="L179" s="897"/>
      <c r="M179" s="516"/>
      <c r="N179" s="516"/>
      <c r="O179" s="400" t="s">
        <v>752</v>
      </c>
    </row>
    <row r="180" spans="1:15" ht="22.8" customHeight="1">
      <c r="A180" s="191" t="s">
        <v>389</v>
      </c>
      <c r="B180" s="328"/>
      <c r="C180" s="896"/>
      <c r="D180" s="896"/>
      <c r="E180" s="890"/>
      <c r="F180" s="890"/>
      <c r="G180" s="890"/>
      <c r="H180" s="890"/>
      <c r="I180" s="174"/>
      <c r="J180" s="174"/>
      <c r="K180" s="174"/>
      <c r="L180" s="889"/>
      <c r="M180" s="174"/>
      <c r="N180" s="174"/>
      <c r="O180" s="181"/>
    </row>
    <row r="181" spans="1:15" ht="39.6" customHeight="1">
      <c r="A181" s="211" t="s">
        <v>390</v>
      </c>
      <c r="B181" s="241">
        <v>2000</v>
      </c>
      <c r="C181" s="516"/>
      <c r="D181" s="516"/>
      <c r="E181" s="897"/>
      <c r="F181" s="897">
        <v>2000</v>
      </c>
      <c r="G181" s="516"/>
      <c r="H181" s="516"/>
      <c r="I181" s="516"/>
      <c r="J181" s="897"/>
      <c r="K181" s="897"/>
      <c r="L181" s="897"/>
      <c r="M181" s="897"/>
      <c r="N181" s="897"/>
      <c r="O181" s="400" t="s">
        <v>752</v>
      </c>
    </row>
    <row r="182" spans="1:15" ht="39" customHeight="1">
      <c r="A182" s="211" t="s">
        <v>391</v>
      </c>
      <c r="B182" s="241">
        <v>4000</v>
      </c>
      <c r="C182" s="516"/>
      <c r="D182" s="516"/>
      <c r="E182" s="897"/>
      <c r="F182" s="516"/>
      <c r="G182" s="897">
        <v>4000</v>
      </c>
      <c r="H182" s="516"/>
      <c r="I182" s="516"/>
      <c r="J182" s="897"/>
      <c r="K182" s="897"/>
      <c r="L182" s="897"/>
      <c r="M182" s="897"/>
      <c r="N182" s="897"/>
      <c r="O182" s="400" t="s">
        <v>752</v>
      </c>
    </row>
    <row r="183" spans="1:15" ht="38.4" customHeight="1" thickBot="1">
      <c r="A183" s="211" t="s">
        <v>392</v>
      </c>
      <c r="B183" s="241">
        <v>30000</v>
      </c>
      <c r="C183" s="579"/>
      <c r="D183" s="580"/>
      <c r="E183" s="580"/>
      <c r="F183" s="932"/>
      <c r="G183" s="580"/>
      <c r="H183" s="580"/>
      <c r="I183" s="434"/>
      <c r="J183" s="581">
        <v>30000</v>
      </c>
      <c r="K183" s="581"/>
      <c r="L183" s="581"/>
      <c r="M183" s="581"/>
      <c r="N183" s="581"/>
      <c r="O183" s="434" t="s">
        <v>752</v>
      </c>
    </row>
    <row r="184" spans="1:15" ht="22.8" customHeight="1">
      <c r="A184" s="259" t="s">
        <v>394</v>
      </c>
      <c r="B184" s="260">
        <f>B185</f>
        <v>146600</v>
      </c>
      <c r="C184" s="282"/>
      <c r="D184" s="409"/>
      <c r="E184" s="409"/>
      <c r="F184" s="424"/>
      <c r="G184" s="409"/>
      <c r="H184" s="409"/>
      <c r="I184" s="184"/>
      <c r="J184" s="284"/>
      <c r="K184" s="284"/>
      <c r="L184" s="284"/>
      <c r="M184" s="284"/>
      <c r="N184" s="284"/>
      <c r="O184" s="184"/>
    </row>
    <row r="185" spans="1:15" ht="21" customHeight="1">
      <c r="A185" s="238" t="s">
        <v>202</v>
      </c>
      <c r="B185" s="257">
        <f>B186</f>
        <v>146600</v>
      </c>
      <c r="C185" s="282"/>
      <c r="D185" s="409"/>
      <c r="E185" s="424"/>
      <c r="F185" s="409"/>
      <c r="G185" s="409"/>
      <c r="H185" s="409"/>
      <c r="I185" s="184"/>
      <c r="J185" s="284"/>
      <c r="K185" s="284"/>
      <c r="L185" s="284"/>
      <c r="M185" s="284"/>
      <c r="N185" s="284"/>
      <c r="O185" s="184"/>
    </row>
    <row r="186" spans="1:15" ht="21" customHeight="1">
      <c r="A186" s="255" t="s">
        <v>175</v>
      </c>
      <c r="B186" s="256">
        <f>B189+B190+B191+B192+B193</f>
        <v>146600</v>
      </c>
      <c r="C186" s="269"/>
      <c r="D186" s="404"/>
      <c r="E186" s="404"/>
      <c r="F186" s="404"/>
      <c r="G186" s="404"/>
      <c r="H186" s="404"/>
      <c r="I186" s="181"/>
      <c r="J186" s="270"/>
      <c r="K186" s="270"/>
      <c r="L186" s="270"/>
      <c r="M186" s="270"/>
      <c r="N186" s="270"/>
      <c r="O186" s="181"/>
    </row>
    <row r="187" spans="1:15" ht="21" customHeight="1">
      <c r="A187" s="201" t="s">
        <v>223</v>
      </c>
      <c r="B187" s="960"/>
      <c r="C187" s="336"/>
      <c r="D187" s="425"/>
      <c r="E187" s="425"/>
      <c r="F187" s="425"/>
      <c r="G187" s="425"/>
      <c r="H187" s="425"/>
      <c r="I187" s="207"/>
      <c r="J187" s="353"/>
      <c r="K187" s="353"/>
      <c r="L187" s="353"/>
      <c r="M187" s="353"/>
      <c r="N187" s="353"/>
      <c r="O187" s="207"/>
    </row>
    <row r="188" spans="1:15" ht="37.200000000000003" customHeight="1">
      <c r="A188" s="183" t="s">
        <v>812</v>
      </c>
      <c r="B188" s="199"/>
      <c r="C188" s="282"/>
      <c r="D188" s="409"/>
      <c r="E188" s="409"/>
      <c r="F188" s="409"/>
      <c r="G188" s="409"/>
      <c r="H188" s="409"/>
      <c r="I188" s="184"/>
      <c r="J188" s="284"/>
      <c r="K188" s="284"/>
      <c r="L188" s="284"/>
      <c r="M188" s="284"/>
      <c r="N188" s="284"/>
      <c r="O188" s="184"/>
    </row>
    <row r="189" spans="1:15" ht="21" customHeight="1">
      <c r="A189" s="183" t="s">
        <v>396</v>
      </c>
      <c r="B189" s="325">
        <v>12300</v>
      </c>
      <c r="C189" s="268"/>
      <c r="D189" s="268"/>
      <c r="E189" s="268"/>
      <c r="F189" s="328">
        <v>12300</v>
      </c>
      <c r="G189" s="268"/>
      <c r="H189" s="268"/>
      <c r="I189" s="268"/>
      <c r="J189" s="308"/>
      <c r="K189" s="308"/>
      <c r="L189" s="308"/>
      <c r="M189" s="308"/>
      <c r="N189" s="308"/>
      <c r="O189" s="181" t="s">
        <v>763</v>
      </c>
    </row>
    <row r="190" spans="1:15" ht="21" customHeight="1">
      <c r="A190" s="69" t="s">
        <v>397</v>
      </c>
      <c r="B190" s="364">
        <v>61500</v>
      </c>
      <c r="C190" s="268"/>
      <c r="D190" s="268"/>
      <c r="E190" s="308"/>
      <c r="F190" s="328">
        <v>61500</v>
      </c>
      <c r="G190" s="268"/>
      <c r="H190" s="268"/>
      <c r="I190" s="268"/>
      <c r="J190" s="308"/>
      <c r="K190" s="308"/>
      <c r="L190" s="308"/>
      <c r="M190" s="308"/>
      <c r="N190" s="308"/>
      <c r="O190" s="181" t="s">
        <v>763</v>
      </c>
    </row>
    <row r="191" spans="1:15" ht="57.6" customHeight="1">
      <c r="A191" s="69" t="s">
        <v>398</v>
      </c>
      <c r="B191" s="217">
        <v>11000</v>
      </c>
      <c r="C191" s="275"/>
      <c r="D191" s="275"/>
      <c r="E191" s="703"/>
      <c r="F191" s="275"/>
      <c r="G191" s="517">
        <v>11000</v>
      </c>
      <c r="H191" s="275"/>
      <c r="I191" s="275"/>
      <c r="J191" s="703"/>
      <c r="K191" s="703"/>
      <c r="L191" s="703"/>
      <c r="M191" s="703"/>
      <c r="N191" s="703"/>
      <c r="O191" s="447" t="s">
        <v>764</v>
      </c>
    </row>
    <row r="192" spans="1:15" ht="21" customHeight="1">
      <c r="A192" s="275" t="s">
        <v>525</v>
      </c>
      <c r="B192" s="179">
        <v>59400</v>
      </c>
      <c r="C192" s="268"/>
      <c r="D192" s="268"/>
      <c r="E192" s="268"/>
      <c r="F192" s="268"/>
      <c r="G192" s="268"/>
      <c r="H192" s="268"/>
      <c r="I192" s="268"/>
      <c r="J192" s="308">
        <v>59400</v>
      </c>
      <c r="K192" s="308"/>
      <c r="L192" s="308"/>
      <c r="M192" s="308"/>
      <c r="N192" s="308"/>
      <c r="O192" s="181" t="s">
        <v>752</v>
      </c>
    </row>
    <row r="193" spans="1:15" ht="21" customHeight="1" thickBot="1">
      <c r="A193" s="69" t="s">
        <v>400</v>
      </c>
      <c r="B193" s="179">
        <v>2400</v>
      </c>
      <c r="C193" s="800"/>
      <c r="D193" s="800"/>
      <c r="E193" s="800"/>
      <c r="F193" s="800">
        <v>800</v>
      </c>
      <c r="G193" s="800">
        <v>800</v>
      </c>
      <c r="H193" s="800"/>
      <c r="I193" s="800"/>
      <c r="J193" s="821">
        <v>800</v>
      </c>
      <c r="K193" s="821"/>
      <c r="L193" s="821"/>
      <c r="M193" s="821"/>
      <c r="N193" s="821"/>
      <c r="O193" s="218" t="s">
        <v>752</v>
      </c>
    </row>
    <row r="194" spans="1:15" ht="22.2" customHeight="1">
      <c r="A194" s="225" t="s">
        <v>186</v>
      </c>
      <c r="B194" s="227">
        <f>B195</f>
        <v>3000</v>
      </c>
      <c r="C194" s="282"/>
      <c r="D194" s="409"/>
      <c r="E194" s="409"/>
      <c r="F194" s="409"/>
      <c r="G194" s="409"/>
      <c r="H194" s="409"/>
      <c r="I194" s="184"/>
      <c r="J194" s="284"/>
      <c r="K194" s="284"/>
      <c r="L194" s="284"/>
      <c r="M194" s="284"/>
      <c r="N194" s="284"/>
      <c r="O194" s="184"/>
    </row>
    <row r="195" spans="1:15" ht="22.2" customHeight="1">
      <c r="A195" s="250" t="s">
        <v>403</v>
      </c>
      <c r="B195" s="253">
        <f>B196</f>
        <v>3000</v>
      </c>
      <c r="C195" s="269"/>
      <c r="D195" s="404"/>
      <c r="E195" s="404"/>
      <c r="F195" s="404"/>
      <c r="G195" s="404"/>
      <c r="H195" s="404"/>
      <c r="I195" s="181"/>
      <c r="J195" s="270"/>
      <c r="K195" s="270"/>
      <c r="L195" s="270"/>
      <c r="M195" s="270"/>
      <c r="N195" s="270"/>
      <c r="O195" s="181"/>
    </row>
    <row r="196" spans="1:15" ht="22.2" customHeight="1">
      <c r="A196" s="245" t="s">
        <v>404</v>
      </c>
      <c r="B196" s="252">
        <f>B197</f>
        <v>3000</v>
      </c>
      <c r="C196" s="269"/>
      <c r="D196" s="404"/>
      <c r="E196" s="418"/>
      <c r="F196" s="404"/>
      <c r="G196" s="404"/>
      <c r="H196" s="404"/>
      <c r="I196" s="181"/>
      <c r="J196" s="181"/>
      <c r="K196" s="181"/>
      <c r="L196" s="181"/>
      <c r="M196" s="181"/>
      <c r="N196" s="181"/>
      <c r="O196" s="400"/>
    </row>
    <row r="197" spans="1:15" ht="22.2" customHeight="1" thickBot="1">
      <c r="A197" s="535" t="s">
        <v>405</v>
      </c>
      <c r="B197" s="584">
        <v>3000</v>
      </c>
      <c r="C197" s="800"/>
      <c r="D197" s="800"/>
      <c r="E197" s="800"/>
      <c r="F197" s="800"/>
      <c r="G197" s="800"/>
      <c r="H197" s="800"/>
      <c r="I197" s="800"/>
      <c r="J197" s="821">
        <v>3000</v>
      </c>
      <c r="K197" s="821"/>
      <c r="L197" s="800"/>
      <c r="M197" s="800"/>
      <c r="N197" s="800"/>
      <c r="O197" s="218" t="s">
        <v>752</v>
      </c>
    </row>
    <row r="198" spans="1:15" ht="22.2" customHeight="1">
      <c r="A198" s="346" t="s">
        <v>187</v>
      </c>
      <c r="B198" s="347">
        <f>B199+B227+B273</f>
        <v>1268600</v>
      </c>
      <c r="C198" s="282"/>
      <c r="D198" s="409"/>
      <c r="E198" s="424"/>
      <c r="F198" s="409"/>
      <c r="G198" s="409"/>
      <c r="H198" s="409"/>
      <c r="I198" s="282"/>
      <c r="J198" s="282"/>
      <c r="K198" s="282"/>
      <c r="L198" s="282"/>
      <c r="M198" s="282"/>
      <c r="N198" s="282"/>
      <c r="O198" s="184"/>
    </row>
    <row r="199" spans="1:15" ht="22.2" customHeight="1">
      <c r="A199" s="254" t="s">
        <v>406</v>
      </c>
      <c r="B199" s="253">
        <f>B200</f>
        <v>117000</v>
      </c>
      <c r="C199" s="269"/>
      <c r="D199" s="404"/>
      <c r="E199" s="404"/>
      <c r="F199" s="404"/>
      <c r="G199" s="404"/>
      <c r="H199" s="404"/>
      <c r="I199" s="269"/>
      <c r="J199" s="271"/>
      <c r="K199" s="270"/>
      <c r="L199" s="269"/>
      <c r="M199" s="269"/>
      <c r="N199" s="269"/>
      <c r="O199" s="181"/>
    </row>
    <row r="200" spans="1:15" ht="22.2" customHeight="1">
      <c r="A200" s="245" t="s">
        <v>513</v>
      </c>
      <c r="B200" s="252">
        <f>SUM(B202:B226)</f>
        <v>117000</v>
      </c>
      <c r="C200" s="269"/>
      <c r="D200" s="404"/>
      <c r="E200" s="404"/>
      <c r="F200" s="404"/>
      <c r="G200" s="404"/>
      <c r="H200" s="404"/>
      <c r="I200" s="269"/>
      <c r="J200" s="270"/>
      <c r="K200" s="269"/>
      <c r="L200" s="269"/>
      <c r="M200" s="269"/>
      <c r="N200" s="269"/>
      <c r="O200" s="400"/>
    </row>
    <row r="201" spans="1:15" ht="22.2" customHeight="1">
      <c r="A201" s="69" t="s">
        <v>407</v>
      </c>
      <c r="B201" s="66"/>
      <c r="C201" s="269"/>
      <c r="D201" s="404"/>
      <c r="E201" s="404"/>
      <c r="F201" s="404"/>
      <c r="G201" s="404"/>
      <c r="H201" s="418"/>
      <c r="I201" s="269"/>
      <c r="J201" s="269"/>
      <c r="K201" s="269"/>
      <c r="L201" s="269"/>
      <c r="M201" s="269"/>
      <c r="N201" s="269"/>
      <c r="O201" s="181"/>
    </row>
    <row r="202" spans="1:15" ht="37.799999999999997" customHeight="1">
      <c r="A202" s="69" t="s">
        <v>408</v>
      </c>
      <c r="B202" s="173">
        <v>6000</v>
      </c>
      <c r="C202" s="275"/>
      <c r="D202" s="275"/>
      <c r="E202" s="703">
        <v>6000</v>
      </c>
      <c r="F202" s="703"/>
      <c r="G202" s="703"/>
      <c r="H202" s="275"/>
      <c r="I202" s="275"/>
      <c r="J202" s="275"/>
      <c r="K202" s="275"/>
      <c r="L202" s="275"/>
      <c r="M202" s="275"/>
      <c r="N202" s="275"/>
      <c r="O202" s="400" t="s">
        <v>752</v>
      </c>
    </row>
    <row r="203" spans="1:15" ht="37.799999999999997" customHeight="1">
      <c r="A203" s="69" t="s">
        <v>409</v>
      </c>
      <c r="B203" s="173">
        <v>6000</v>
      </c>
      <c r="C203" s="275"/>
      <c r="D203" s="275"/>
      <c r="E203" s="703">
        <v>6000</v>
      </c>
      <c r="F203" s="703"/>
      <c r="G203" s="703"/>
      <c r="H203" s="275"/>
      <c r="I203" s="275"/>
      <c r="J203" s="275"/>
      <c r="K203" s="703"/>
      <c r="L203" s="275"/>
      <c r="M203" s="275"/>
      <c r="N203" s="275"/>
      <c r="O203" s="400" t="s">
        <v>752</v>
      </c>
    </row>
    <row r="204" spans="1:15" ht="22.2" customHeight="1">
      <c r="A204" s="69" t="s">
        <v>410</v>
      </c>
      <c r="B204" s="173">
        <v>15000</v>
      </c>
      <c r="C204" s="268"/>
      <c r="D204" s="268"/>
      <c r="E204" s="308"/>
      <c r="F204" s="308"/>
      <c r="G204" s="308"/>
      <c r="H204" s="268"/>
      <c r="I204" s="268"/>
      <c r="J204" s="308">
        <v>15000</v>
      </c>
      <c r="K204" s="268"/>
      <c r="L204" s="268"/>
      <c r="M204" s="268"/>
      <c r="N204" s="268"/>
      <c r="O204" s="181" t="s">
        <v>752</v>
      </c>
    </row>
    <row r="205" spans="1:15" ht="22.2" customHeight="1">
      <c r="A205" s="211" t="s">
        <v>210</v>
      </c>
      <c r="B205" s="241"/>
      <c r="C205" s="269"/>
      <c r="D205" s="404"/>
      <c r="E205" s="404"/>
      <c r="F205" s="404"/>
      <c r="G205" s="404"/>
      <c r="H205" s="404"/>
      <c r="I205" s="269"/>
      <c r="J205" s="270"/>
      <c r="K205" s="269"/>
      <c r="L205" s="269"/>
      <c r="M205" s="269"/>
      <c r="N205" s="269"/>
      <c r="O205" s="400"/>
    </row>
    <row r="206" spans="1:15" ht="39" customHeight="1">
      <c r="A206" s="211" t="s">
        <v>411</v>
      </c>
      <c r="B206" s="241"/>
      <c r="C206" s="269"/>
      <c r="D206" s="404"/>
      <c r="E206" s="404"/>
      <c r="F206" s="404"/>
      <c r="G206" s="404"/>
      <c r="H206" s="404"/>
      <c r="I206" s="269"/>
      <c r="J206" s="270"/>
      <c r="K206" s="269"/>
      <c r="L206" s="269"/>
      <c r="M206" s="269"/>
      <c r="N206" s="269"/>
      <c r="O206" s="400"/>
    </row>
    <row r="207" spans="1:15" ht="37.799999999999997" customHeight="1">
      <c r="A207" s="201" t="s">
        <v>412</v>
      </c>
      <c r="B207" s="781">
        <v>3000</v>
      </c>
      <c r="C207" s="777"/>
      <c r="D207" s="777"/>
      <c r="E207" s="948">
        <v>3000</v>
      </c>
      <c r="F207" s="948"/>
      <c r="G207" s="948"/>
      <c r="H207" s="938"/>
      <c r="I207" s="938"/>
      <c r="J207" s="938"/>
      <c r="K207" s="777"/>
      <c r="L207" s="777"/>
      <c r="M207" s="777"/>
      <c r="N207" s="777"/>
      <c r="O207" s="436" t="s">
        <v>752</v>
      </c>
    </row>
    <row r="208" spans="1:15" ht="38.4" customHeight="1">
      <c r="A208" s="183" t="s">
        <v>413</v>
      </c>
      <c r="B208" s="503">
        <v>3000</v>
      </c>
      <c r="C208" s="274"/>
      <c r="D208" s="274"/>
      <c r="E208" s="959">
        <v>3000</v>
      </c>
      <c r="F208" s="959"/>
      <c r="G208" s="959"/>
      <c r="H208" s="274"/>
      <c r="I208" s="274"/>
      <c r="J208" s="274"/>
      <c r="K208" s="274"/>
      <c r="L208" s="274"/>
      <c r="M208" s="274"/>
      <c r="N208" s="274"/>
      <c r="O208" s="435" t="s">
        <v>752</v>
      </c>
    </row>
    <row r="209" spans="1:15" ht="38.4" customHeight="1">
      <c r="A209" s="69" t="s">
        <v>414</v>
      </c>
      <c r="B209" s="217">
        <v>7000</v>
      </c>
      <c r="C209" s="268"/>
      <c r="D209" s="268"/>
      <c r="E209" s="703"/>
      <c r="F209" s="703"/>
      <c r="G209" s="703">
        <v>7000</v>
      </c>
      <c r="H209" s="268"/>
      <c r="I209" s="268"/>
      <c r="J209" s="268"/>
      <c r="K209" s="268"/>
      <c r="L209" s="268"/>
      <c r="M209" s="268"/>
      <c r="N209" s="268"/>
      <c r="O209" s="400" t="s">
        <v>752</v>
      </c>
    </row>
    <row r="210" spans="1:15" ht="23.4" customHeight="1">
      <c r="A210" s="332" t="s">
        <v>211</v>
      </c>
      <c r="B210" s="268"/>
      <c r="C210" s="269"/>
      <c r="D210" s="404"/>
      <c r="E210" s="404"/>
      <c r="F210" s="404"/>
      <c r="G210" s="404"/>
      <c r="H210" s="404"/>
      <c r="I210" s="181"/>
      <c r="J210" s="181"/>
      <c r="K210" s="181"/>
      <c r="L210" s="181"/>
      <c r="M210" s="181"/>
      <c r="N210" s="181"/>
      <c r="O210" s="181"/>
    </row>
    <row r="211" spans="1:15" ht="37.799999999999997" customHeight="1">
      <c r="A211" s="69" t="s">
        <v>415</v>
      </c>
      <c r="B211" s="517">
        <v>2000</v>
      </c>
      <c r="C211" s="395"/>
      <c r="D211" s="395"/>
      <c r="E211" s="896">
        <v>2000</v>
      </c>
      <c r="F211" s="395"/>
      <c r="G211" s="395"/>
      <c r="H211" s="395"/>
      <c r="I211" s="275"/>
      <c r="J211" s="275"/>
      <c r="K211" s="275"/>
      <c r="L211" s="275"/>
      <c r="M211" s="275"/>
      <c r="N211" s="275"/>
      <c r="O211" s="400" t="s">
        <v>752</v>
      </c>
    </row>
    <row r="212" spans="1:15" ht="38.4" customHeight="1">
      <c r="A212" s="69" t="s">
        <v>416</v>
      </c>
      <c r="B212" s="517">
        <v>2000</v>
      </c>
      <c r="C212" s="395"/>
      <c r="D212" s="395"/>
      <c r="E212" s="764">
        <v>2000</v>
      </c>
      <c r="F212" s="395"/>
      <c r="G212" s="395"/>
      <c r="H212" s="395"/>
      <c r="I212" s="275"/>
      <c r="J212" s="275"/>
      <c r="K212" s="275"/>
      <c r="L212" s="275"/>
      <c r="M212" s="275"/>
      <c r="N212" s="275"/>
      <c r="O212" s="400" t="s">
        <v>752</v>
      </c>
    </row>
    <row r="213" spans="1:15" ht="23.4" customHeight="1">
      <c r="A213" s="69" t="s">
        <v>417</v>
      </c>
      <c r="B213" s="328">
        <v>5000</v>
      </c>
      <c r="C213" s="274"/>
      <c r="D213" s="274"/>
      <c r="E213" s="274"/>
      <c r="F213" s="274"/>
      <c r="G213" s="924"/>
      <c r="H213" s="274"/>
      <c r="I213" s="268"/>
      <c r="J213" s="268">
        <v>5000</v>
      </c>
      <c r="K213" s="268"/>
      <c r="L213" s="268"/>
      <c r="M213" s="268"/>
      <c r="N213" s="268"/>
      <c r="O213" s="181" t="s">
        <v>752</v>
      </c>
    </row>
    <row r="214" spans="1:15" ht="23.4" customHeight="1">
      <c r="A214" s="69" t="s">
        <v>212</v>
      </c>
      <c r="B214" s="268"/>
      <c r="C214" s="268"/>
      <c r="D214" s="268"/>
      <c r="E214" s="268"/>
      <c r="F214" s="268"/>
      <c r="G214" s="268"/>
      <c r="H214" s="268"/>
      <c r="I214" s="268"/>
      <c r="J214" s="268"/>
      <c r="K214" s="268"/>
      <c r="L214" s="268"/>
      <c r="M214" s="268"/>
      <c r="N214" s="268"/>
      <c r="O214" s="181"/>
    </row>
    <row r="215" spans="1:15" ht="23.4" customHeight="1">
      <c r="A215" s="69" t="s">
        <v>418</v>
      </c>
      <c r="B215" s="328">
        <v>11000</v>
      </c>
      <c r="C215" s="268"/>
      <c r="D215" s="268"/>
      <c r="E215" s="308">
        <v>11000</v>
      </c>
      <c r="F215" s="268"/>
      <c r="G215" s="268"/>
      <c r="H215" s="268"/>
      <c r="I215" s="895"/>
      <c r="J215" s="895"/>
      <c r="K215" s="300"/>
      <c r="L215" s="300"/>
      <c r="M215" s="300"/>
      <c r="N215" s="300"/>
      <c r="O215" s="181" t="s">
        <v>752</v>
      </c>
    </row>
    <row r="216" spans="1:15" ht="23.4" customHeight="1">
      <c r="A216" s="69" t="s">
        <v>419</v>
      </c>
      <c r="B216" s="517">
        <v>8000</v>
      </c>
      <c r="C216" s="268"/>
      <c r="D216" s="268"/>
      <c r="E216" s="895">
        <v>8000</v>
      </c>
      <c r="F216" s="268"/>
      <c r="G216" s="268"/>
      <c r="H216" s="268"/>
      <c r="I216" s="308"/>
      <c r="J216" s="308"/>
      <c r="K216" s="268"/>
      <c r="L216" s="268"/>
      <c r="M216" s="268"/>
      <c r="N216" s="268"/>
      <c r="O216" s="181" t="s">
        <v>752</v>
      </c>
    </row>
    <row r="217" spans="1:15" ht="23.4" customHeight="1">
      <c r="A217" s="211" t="s">
        <v>213</v>
      </c>
      <c r="B217" s="241"/>
      <c r="C217" s="268"/>
      <c r="D217" s="268"/>
      <c r="E217" s="308"/>
      <c r="F217" s="268"/>
      <c r="G217" s="268"/>
      <c r="H217" s="268"/>
      <c r="I217" s="308"/>
      <c r="J217" s="308"/>
      <c r="K217" s="268"/>
      <c r="L217" s="268"/>
      <c r="M217" s="268"/>
      <c r="N217" s="268"/>
      <c r="O217" s="181"/>
    </row>
    <row r="218" spans="1:15" ht="23.4" customHeight="1">
      <c r="A218" s="211" t="s">
        <v>215</v>
      </c>
      <c r="B218" s="241"/>
      <c r="C218" s="268"/>
      <c r="D218" s="268"/>
      <c r="E218" s="308"/>
      <c r="F218" s="268"/>
      <c r="G218" s="268"/>
      <c r="H218" s="268"/>
      <c r="I218" s="308"/>
      <c r="J218" s="895"/>
      <c r="K218" s="268"/>
      <c r="L218" s="268"/>
      <c r="M218" s="268"/>
      <c r="N218" s="268"/>
      <c r="O218" s="338"/>
    </row>
    <row r="219" spans="1:15" ht="23.4" customHeight="1">
      <c r="A219" s="211" t="s">
        <v>421</v>
      </c>
      <c r="B219" s="241"/>
      <c r="C219" s="268"/>
      <c r="D219" s="268"/>
      <c r="E219" s="308"/>
      <c r="F219" s="268"/>
      <c r="G219" s="268"/>
      <c r="H219" s="268"/>
      <c r="I219" s="308"/>
      <c r="J219" s="308"/>
      <c r="K219" s="268"/>
      <c r="L219" s="268"/>
      <c r="M219" s="268"/>
      <c r="N219" s="268"/>
      <c r="O219" s="181"/>
    </row>
    <row r="220" spans="1:15" ht="36.6" customHeight="1">
      <c r="A220" s="383" t="s">
        <v>799</v>
      </c>
      <c r="B220" s="514">
        <v>12000</v>
      </c>
      <c r="C220" s="275"/>
      <c r="D220" s="275"/>
      <c r="E220" s="703">
        <v>12000</v>
      </c>
      <c r="F220" s="275"/>
      <c r="G220" s="275"/>
      <c r="H220" s="275"/>
      <c r="I220" s="703"/>
      <c r="J220" s="703"/>
      <c r="K220" s="275"/>
      <c r="L220" s="275"/>
      <c r="M220" s="275"/>
      <c r="N220" s="275"/>
      <c r="O220" s="400" t="s">
        <v>752</v>
      </c>
    </row>
    <row r="221" spans="1:15" ht="23.4" customHeight="1">
      <c r="A221" s="211" t="s">
        <v>422</v>
      </c>
      <c r="B221" s="241">
        <v>11000</v>
      </c>
      <c r="C221" s="268"/>
      <c r="D221" s="268"/>
      <c r="E221" s="895">
        <v>11000</v>
      </c>
      <c r="F221" s="268"/>
      <c r="G221" s="268"/>
      <c r="H221" s="268"/>
      <c r="I221" s="268"/>
      <c r="J221" s="300"/>
      <c r="K221" s="300"/>
      <c r="L221" s="300"/>
      <c r="M221" s="300"/>
      <c r="N221" s="300"/>
      <c r="O221" s="181" t="s">
        <v>752</v>
      </c>
    </row>
    <row r="222" spans="1:15" ht="23.4" customHeight="1">
      <c r="A222" s="211" t="s">
        <v>214</v>
      </c>
      <c r="B222" s="241"/>
      <c r="C222" s="268"/>
      <c r="D222" s="268"/>
      <c r="E222" s="268"/>
      <c r="F222" s="268"/>
      <c r="G222" s="268"/>
      <c r="H222" s="268"/>
      <c r="I222" s="268"/>
      <c r="J222" s="268"/>
      <c r="K222" s="268"/>
      <c r="L222" s="268"/>
      <c r="M222" s="268"/>
      <c r="N222" s="268"/>
      <c r="O222" s="181"/>
    </row>
    <row r="223" spans="1:15" ht="23.4" customHeight="1">
      <c r="A223" s="211" t="s">
        <v>423</v>
      </c>
      <c r="B223" s="241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181"/>
    </row>
    <row r="224" spans="1:15" ht="40.200000000000003" customHeight="1">
      <c r="A224" s="69" t="s">
        <v>424</v>
      </c>
      <c r="B224" s="517">
        <v>3000</v>
      </c>
      <c r="C224" s="395"/>
      <c r="D224" s="395"/>
      <c r="E224" s="395">
        <v>3000</v>
      </c>
      <c r="F224" s="395"/>
      <c r="G224" s="395"/>
      <c r="H224" s="395"/>
      <c r="I224" s="275"/>
      <c r="J224" s="275"/>
      <c r="K224" s="275"/>
      <c r="L224" s="275"/>
      <c r="M224" s="275"/>
      <c r="N224" s="275"/>
      <c r="O224" s="400" t="s">
        <v>752</v>
      </c>
    </row>
    <row r="225" spans="1:17" ht="38.4" customHeight="1">
      <c r="A225" s="69" t="s">
        <v>425</v>
      </c>
      <c r="B225" s="517">
        <v>3000</v>
      </c>
      <c r="C225" s="275"/>
      <c r="D225" s="275"/>
      <c r="E225" s="703">
        <v>3000</v>
      </c>
      <c r="F225" s="275"/>
      <c r="G225" s="275"/>
      <c r="H225" s="275"/>
      <c r="I225" s="275"/>
      <c r="J225" s="275"/>
      <c r="K225" s="275"/>
      <c r="L225" s="275"/>
      <c r="M225" s="275"/>
      <c r="N225" s="275"/>
      <c r="O225" s="400" t="s">
        <v>752</v>
      </c>
    </row>
    <row r="226" spans="1:17" ht="23.4" customHeight="1">
      <c r="A226" s="343" t="s">
        <v>426</v>
      </c>
      <c r="B226" s="344">
        <v>20000</v>
      </c>
      <c r="C226" s="777"/>
      <c r="D226" s="777"/>
      <c r="E226" s="777"/>
      <c r="F226" s="777"/>
      <c r="G226" s="938"/>
      <c r="H226" s="777"/>
      <c r="I226" s="938"/>
      <c r="J226" s="938">
        <v>20000</v>
      </c>
      <c r="K226" s="938"/>
      <c r="L226" s="938"/>
      <c r="M226" s="938"/>
      <c r="N226" s="777"/>
      <c r="O226" s="207" t="s">
        <v>752</v>
      </c>
    </row>
    <row r="227" spans="1:17" ht="25.2" customHeight="1">
      <c r="A227" s="250" t="s">
        <v>427</v>
      </c>
      <c r="B227" s="253">
        <f>B228</f>
        <v>984100</v>
      </c>
      <c r="C227" s="274"/>
      <c r="D227" s="274"/>
      <c r="E227" s="274"/>
      <c r="F227" s="274"/>
      <c r="G227" s="274"/>
      <c r="H227" s="274"/>
      <c r="I227" s="924"/>
      <c r="J227" s="924"/>
      <c r="K227" s="924"/>
      <c r="L227" s="924"/>
      <c r="M227" s="924"/>
      <c r="N227" s="274"/>
      <c r="O227" s="184"/>
    </row>
    <row r="228" spans="1:17" ht="21" customHeight="1">
      <c r="A228" s="245" t="s">
        <v>526</v>
      </c>
      <c r="B228" s="252">
        <f>SUM(B230:B270)</f>
        <v>984100</v>
      </c>
      <c r="C228" s="268"/>
      <c r="D228" s="268"/>
      <c r="E228" s="268"/>
      <c r="F228" s="268"/>
      <c r="G228" s="268"/>
      <c r="H228" s="268"/>
      <c r="I228" s="308"/>
      <c r="J228" s="308"/>
      <c r="K228" s="308"/>
      <c r="L228" s="308"/>
      <c r="M228" s="308"/>
      <c r="N228" s="268"/>
      <c r="O228" s="181"/>
    </row>
    <row r="229" spans="1:17" ht="21" customHeight="1">
      <c r="A229" s="183" t="s">
        <v>445</v>
      </c>
      <c r="B229" s="199"/>
      <c r="C229" s="268"/>
      <c r="D229" s="268"/>
      <c r="E229" s="268"/>
      <c r="F229" s="268"/>
      <c r="G229" s="268"/>
      <c r="H229" s="268"/>
      <c r="I229" s="308"/>
      <c r="J229" s="308"/>
      <c r="K229" s="308"/>
      <c r="L229" s="308"/>
      <c r="M229" s="308"/>
      <c r="N229" s="268"/>
      <c r="O229" s="181"/>
    </row>
    <row r="230" spans="1:17" ht="19.8" customHeight="1">
      <c r="A230" s="69" t="s">
        <v>429</v>
      </c>
      <c r="B230" s="179">
        <v>41800</v>
      </c>
      <c r="C230" s="328"/>
      <c r="D230" s="328"/>
      <c r="E230" s="328"/>
      <c r="F230" s="328"/>
      <c r="G230" s="328"/>
      <c r="H230" s="933"/>
      <c r="I230" s="885"/>
      <c r="J230" s="885"/>
      <c r="K230" s="885">
        <v>41800</v>
      </c>
      <c r="L230" s="885"/>
      <c r="M230" s="885"/>
      <c r="N230" s="328"/>
      <c r="O230" s="758" t="s">
        <v>777</v>
      </c>
    </row>
    <row r="231" spans="1:17" ht="19.8" customHeight="1">
      <c r="A231" s="183" t="s">
        <v>430</v>
      </c>
      <c r="B231" s="199">
        <v>125400</v>
      </c>
      <c r="C231" s="934"/>
      <c r="D231" s="934"/>
      <c r="E231" s="934"/>
      <c r="F231" s="934"/>
      <c r="G231" s="934"/>
      <c r="H231" s="750"/>
      <c r="I231" s="935"/>
      <c r="J231" s="935"/>
      <c r="K231" s="935">
        <v>125400</v>
      </c>
      <c r="L231" s="935"/>
      <c r="M231" s="935"/>
      <c r="N231" s="934"/>
      <c r="O231" s="758" t="s">
        <v>777</v>
      </c>
    </row>
    <row r="232" spans="1:17" ht="19.8" customHeight="1">
      <c r="A232" s="211" t="s">
        <v>428</v>
      </c>
      <c r="B232" s="241"/>
      <c r="C232" s="742"/>
      <c r="D232" s="742"/>
      <c r="E232" s="742"/>
      <c r="F232" s="742"/>
      <c r="G232" s="742"/>
      <c r="H232" s="742"/>
      <c r="I232" s="742"/>
      <c r="J232" s="742"/>
      <c r="K232" s="742"/>
      <c r="L232" s="742"/>
      <c r="M232" s="742"/>
      <c r="N232" s="742"/>
      <c r="O232" s="742"/>
    </row>
    <row r="233" spans="1:17" ht="19.8" customHeight="1">
      <c r="A233" s="211" t="s">
        <v>435</v>
      </c>
      <c r="B233" s="241">
        <v>178200</v>
      </c>
      <c r="C233" s="742"/>
      <c r="D233" s="742"/>
      <c r="E233" s="742"/>
      <c r="F233" s="742">
        <v>59400</v>
      </c>
      <c r="G233" s="742"/>
      <c r="H233" s="742"/>
      <c r="I233" s="742">
        <v>59400</v>
      </c>
      <c r="J233" s="742"/>
      <c r="K233" s="742"/>
      <c r="L233" s="742">
        <v>59400</v>
      </c>
      <c r="M233" s="742"/>
      <c r="N233" s="742"/>
      <c r="O233" s="281" t="s">
        <v>752</v>
      </c>
    </row>
    <row r="234" spans="1:17" s="213" customFormat="1" ht="19.95" customHeight="1">
      <c r="A234" s="591" t="s">
        <v>778</v>
      </c>
      <c r="B234" s="591">
        <v>19800</v>
      </c>
      <c r="C234" s="745"/>
      <c r="D234" s="745"/>
      <c r="E234" s="745"/>
      <c r="F234" s="746">
        <v>2200</v>
      </c>
      <c r="G234" s="746">
        <v>2200</v>
      </c>
      <c r="H234" s="746">
        <v>2200</v>
      </c>
      <c r="I234" s="746">
        <v>2200</v>
      </c>
      <c r="J234" s="746">
        <v>2200</v>
      </c>
      <c r="K234" s="746">
        <v>2200</v>
      </c>
      <c r="L234" s="746">
        <v>2200</v>
      </c>
      <c r="M234" s="746">
        <v>2200</v>
      </c>
      <c r="N234" s="746">
        <v>2200</v>
      </c>
      <c r="O234" s="281" t="s">
        <v>752</v>
      </c>
      <c r="Q234" s="747"/>
    </row>
    <row r="235" spans="1:17" ht="19.8" customHeight="1">
      <c r="A235" s="211" t="s">
        <v>434</v>
      </c>
      <c r="B235" s="241">
        <v>22000</v>
      </c>
      <c r="C235" s="742"/>
      <c r="D235" s="742"/>
      <c r="E235" s="742"/>
      <c r="F235" s="742"/>
      <c r="G235" s="742"/>
      <c r="H235" s="742"/>
      <c r="I235" s="742"/>
      <c r="J235" s="742"/>
      <c r="K235" s="742">
        <v>22000</v>
      </c>
      <c r="L235" s="742"/>
      <c r="M235" s="742"/>
      <c r="N235" s="742"/>
      <c r="O235" s="281" t="s">
        <v>752</v>
      </c>
    </row>
    <row r="236" spans="1:17" ht="19.8" customHeight="1">
      <c r="A236" s="69" t="s">
        <v>431</v>
      </c>
      <c r="B236" s="179"/>
      <c r="C236" s="269"/>
      <c r="D236" s="404"/>
      <c r="E236" s="404"/>
      <c r="F236" s="404"/>
      <c r="G236" s="404"/>
      <c r="H236" s="404"/>
      <c r="I236" s="181"/>
      <c r="J236" s="181"/>
      <c r="K236" s="181"/>
      <c r="L236" s="181"/>
      <c r="M236" s="181"/>
      <c r="N236" s="181"/>
      <c r="O236" s="181"/>
    </row>
    <row r="237" spans="1:17" ht="19.8" customHeight="1">
      <c r="A237" s="69" t="s">
        <v>433</v>
      </c>
      <c r="B237" s="503">
        <v>85800</v>
      </c>
      <c r="C237" s="742"/>
      <c r="D237" s="744"/>
      <c r="E237" s="743"/>
      <c r="F237" s="742"/>
      <c r="G237" s="742"/>
      <c r="H237" s="742">
        <v>85800</v>
      </c>
      <c r="I237" s="742"/>
      <c r="J237" s="743"/>
      <c r="K237" s="743"/>
      <c r="L237" s="743"/>
      <c r="M237" s="742"/>
      <c r="N237" s="742"/>
      <c r="O237" s="281" t="s">
        <v>752</v>
      </c>
    </row>
    <row r="238" spans="1:17" s="213" customFormat="1" ht="19.95" customHeight="1">
      <c r="A238" s="589" t="s">
        <v>559</v>
      </c>
      <c r="B238" s="590">
        <v>13200</v>
      </c>
      <c r="C238" s="179"/>
      <c r="D238" s="595"/>
      <c r="E238" s="743"/>
      <c r="F238" s="742"/>
      <c r="G238" s="742"/>
      <c r="H238" s="742">
        <v>13200</v>
      </c>
      <c r="I238" s="742"/>
      <c r="J238" s="743"/>
      <c r="K238" s="743"/>
      <c r="L238" s="743"/>
      <c r="M238" s="742"/>
      <c r="N238" s="742"/>
      <c r="O238" s="281" t="s">
        <v>752</v>
      </c>
      <c r="Q238" s="747"/>
    </row>
    <row r="239" spans="1:17" ht="21.6" customHeight="1">
      <c r="A239" s="211" t="s">
        <v>432</v>
      </c>
      <c r="B239" s="241"/>
      <c r="C239" s="269"/>
      <c r="D239" s="404"/>
      <c r="E239" s="404"/>
      <c r="F239" s="404"/>
      <c r="G239" s="404"/>
      <c r="H239" s="404"/>
      <c r="I239" s="181"/>
      <c r="J239" s="270"/>
      <c r="K239" s="270"/>
      <c r="L239" s="270"/>
      <c r="M239" s="181"/>
      <c r="N239" s="181"/>
      <c r="O239" s="400"/>
    </row>
    <row r="240" spans="1:17" ht="21.6" customHeight="1">
      <c r="A240" s="211" t="s">
        <v>436</v>
      </c>
      <c r="B240" s="241">
        <v>30800</v>
      </c>
      <c r="C240" s="742"/>
      <c r="D240" s="742"/>
      <c r="E240" s="742">
        <v>7700</v>
      </c>
      <c r="F240" s="742"/>
      <c r="G240" s="742">
        <v>7700</v>
      </c>
      <c r="H240" s="742"/>
      <c r="I240" s="742"/>
      <c r="J240" s="743">
        <v>7700</v>
      </c>
      <c r="K240" s="743"/>
      <c r="L240" s="743"/>
      <c r="M240" s="742">
        <v>7700</v>
      </c>
      <c r="N240" s="742"/>
      <c r="O240" s="281" t="s">
        <v>752</v>
      </c>
    </row>
    <row r="241" spans="1:15" ht="21.6" customHeight="1">
      <c r="A241" s="211" t="s">
        <v>437</v>
      </c>
      <c r="B241" s="241">
        <v>1900</v>
      </c>
      <c r="C241" s="276"/>
      <c r="D241" s="693"/>
      <c r="E241" s="328">
        <v>475</v>
      </c>
      <c r="F241" s="328"/>
      <c r="G241" s="328">
        <v>475</v>
      </c>
      <c r="H241" s="328"/>
      <c r="I241" s="328"/>
      <c r="J241" s="328">
        <v>475</v>
      </c>
      <c r="K241" s="885"/>
      <c r="L241" s="885"/>
      <c r="M241" s="328">
        <v>475</v>
      </c>
      <c r="N241" s="281"/>
      <c r="O241" s="281" t="s">
        <v>752</v>
      </c>
    </row>
    <row r="242" spans="1:15" ht="21.6" customHeight="1">
      <c r="A242" s="211" t="s">
        <v>527</v>
      </c>
      <c r="B242" s="241">
        <v>44000</v>
      </c>
      <c r="C242" s="748"/>
      <c r="D242" s="749"/>
      <c r="E242" s="886">
        <v>11000</v>
      </c>
      <c r="F242" s="886"/>
      <c r="G242" s="886">
        <v>11000</v>
      </c>
      <c r="H242" s="886"/>
      <c r="I242" s="178"/>
      <c r="J242" s="886">
        <v>11000</v>
      </c>
      <c r="K242" s="887"/>
      <c r="L242" s="887"/>
      <c r="M242" s="886">
        <v>11000</v>
      </c>
      <c r="N242" s="281"/>
      <c r="O242" s="281" t="s">
        <v>752</v>
      </c>
    </row>
    <row r="243" spans="1:15" ht="21.6" customHeight="1">
      <c r="A243" s="211" t="s">
        <v>439</v>
      </c>
      <c r="B243" s="241">
        <v>18000</v>
      </c>
      <c r="C243" s="750"/>
      <c r="D243" s="751"/>
      <c r="E243" s="888">
        <v>1800</v>
      </c>
      <c r="F243" s="888">
        <v>1800</v>
      </c>
      <c r="G243" s="888">
        <v>1800</v>
      </c>
      <c r="H243" s="888">
        <v>1800</v>
      </c>
      <c r="I243" s="888">
        <v>1800</v>
      </c>
      <c r="J243" s="888">
        <v>1800</v>
      </c>
      <c r="K243" s="888">
        <v>1800</v>
      </c>
      <c r="L243" s="888">
        <v>1800</v>
      </c>
      <c r="M243" s="888">
        <v>1800</v>
      </c>
      <c r="N243" s="888">
        <v>1800</v>
      </c>
      <c r="O243" s="281" t="s">
        <v>752</v>
      </c>
    </row>
    <row r="244" spans="1:15" ht="21.6" customHeight="1">
      <c r="A244" s="258" t="s">
        <v>446</v>
      </c>
      <c r="B244" s="241"/>
      <c r="C244" s="396"/>
      <c r="D244" s="402"/>
      <c r="E244" s="402"/>
      <c r="F244" s="402"/>
      <c r="G244" s="402"/>
      <c r="H244" s="402"/>
      <c r="I244" s="181"/>
      <c r="J244" s="270"/>
      <c r="K244" s="270"/>
      <c r="L244" s="270"/>
      <c r="M244" s="181"/>
      <c r="N244" s="181"/>
      <c r="O244" s="400"/>
    </row>
    <row r="245" spans="1:15" ht="21.6" customHeight="1">
      <c r="A245" s="69" t="s">
        <v>447</v>
      </c>
      <c r="B245" s="179">
        <v>10000</v>
      </c>
      <c r="C245" s="269"/>
      <c r="D245" s="404"/>
      <c r="E245" s="889">
        <v>10000</v>
      </c>
      <c r="F245" s="174"/>
      <c r="G245" s="174"/>
      <c r="H245" s="174"/>
      <c r="I245" s="174"/>
      <c r="J245" s="889"/>
      <c r="K245" s="889"/>
      <c r="L245" s="889"/>
      <c r="M245" s="174"/>
      <c r="N245" s="174"/>
      <c r="O245" s="181" t="s">
        <v>752</v>
      </c>
    </row>
    <row r="246" spans="1:15" ht="19.95" customHeight="1">
      <c r="A246" s="69" t="s">
        <v>572</v>
      </c>
      <c r="B246" s="179">
        <v>6000</v>
      </c>
      <c r="C246" s="269"/>
      <c r="D246" s="404"/>
      <c r="E246" s="889">
        <v>2000</v>
      </c>
      <c r="F246" s="174"/>
      <c r="G246" s="174"/>
      <c r="H246" s="174">
        <v>2000</v>
      </c>
      <c r="I246" s="174"/>
      <c r="J246" s="889"/>
      <c r="K246" s="889">
        <v>2000</v>
      </c>
      <c r="L246" s="889"/>
      <c r="M246" s="174"/>
      <c r="N246" s="174"/>
      <c r="O246" s="181" t="s">
        <v>752</v>
      </c>
    </row>
    <row r="247" spans="1:15" ht="19.8" customHeight="1">
      <c r="A247" s="69" t="s">
        <v>448</v>
      </c>
      <c r="B247" s="179">
        <v>12000</v>
      </c>
      <c r="C247" s="396"/>
      <c r="D247" s="402"/>
      <c r="E247" s="890">
        <v>12000</v>
      </c>
      <c r="F247" s="890"/>
      <c r="G247" s="890"/>
      <c r="H247" s="890"/>
      <c r="I247" s="174"/>
      <c r="J247" s="889"/>
      <c r="K247" s="889"/>
      <c r="L247" s="889"/>
      <c r="M247" s="174"/>
      <c r="N247" s="174"/>
      <c r="O247" s="181" t="s">
        <v>752</v>
      </c>
    </row>
    <row r="248" spans="1:15" ht="22.2" customHeight="1">
      <c r="A248" s="69" t="s">
        <v>572</v>
      </c>
      <c r="B248" s="179">
        <v>8000</v>
      </c>
      <c r="C248" s="396"/>
      <c r="D248" s="402"/>
      <c r="E248" s="890">
        <v>2000</v>
      </c>
      <c r="F248" s="890"/>
      <c r="G248" s="890"/>
      <c r="H248" s="890">
        <v>2000</v>
      </c>
      <c r="I248" s="174"/>
      <c r="J248" s="889"/>
      <c r="K248" s="889">
        <v>2000</v>
      </c>
      <c r="L248" s="889"/>
      <c r="M248" s="889">
        <v>2000</v>
      </c>
      <c r="N248" s="174"/>
      <c r="O248" s="181" t="s">
        <v>752</v>
      </c>
    </row>
    <row r="249" spans="1:15" ht="22.2" customHeight="1">
      <c r="A249" s="69" t="s">
        <v>449</v>
      </c>
      <c r="B249" s="179">
        <v>60500</v>
      </c>
      <c r="C249" s="269"/>
      <c r="D249" s="404"/>
      <c r="E249" s="174"/>
      <c r="F249" s="174"/>
      <c r="G249" s="174"/>
      <c r="H249" s="174"/>
      <c r="I249" s="889">
        <v>60500</v>
      </c>
      <c r="J249" s="889"/>
      <c r="K249" s="889"/>
      <c r="L249" s="889"/>
      <c r="M249" s="174"/>
      <c r="N249" s="174"/>
      <c r="O249" s="181" t="s">
        <v>752</v>
      </c>
    </row>
    <row r="250" spans="1:15" ht="22.2" customHeight="1">
      <c r="A250" s="69" t="s">
        <v>572</v>
      </c>
      <c r="B250" s="179">
        <v>5500</v>
      </c>
      <c r="C250" s="269"/>
      <c r="D250" s="404"/>
      <c r="E250" s="174"/>
      <c r="F250" s="174"/>
      <c r="G250" s="174"/>
      <c r="H250" s="174"/>
      <c r="I250" s="889">
        <v>2000</v>
      </c>
      <c r="J250" s="889"/>
      <c r="K250" s="889">
        <v>2000</v>
      </c>
      <c r="L250" s="889"/>
      <c r="M250" s="889">
        <v>1500</v>
      </c>
      <c r="N250" s="174"/>
      <c r="O250" s="181" t="s">
        <v>752</v>
      </c>
    </row>
    <row r="251" spans="1:15" ht="22.2" customHeight="1">
      <c r="A251" s="69" t="s">
        <v>450</v>
      </c>
      <c r="B251" s="179"/>
      <c r="C251" s="269"/>
      <c r="D251" s="404"/>
      <c r="E251" s="174"/>
      <c r="F251" s="174"/>
      <c r="G251" s="174"/>
      <c r="H251" s="174"/>
      <c r="I251" s="174"/>
      <c r="J251" s="889"/>
      <c r="K251" s="889"/>
      <c r="L251" s="889"/>
      <c r="M251" s="174"/>
      <c r="N251" s="174"/>
      <c r="O251" s="400"/>
    </row>
    <row r="252" spans="1:15" ht="22.2" customHeight="1">
      <c r="A252" s="201" t="s">
        <v>451</v>
      </c>
      <c r="B252" s="203">
        <v>55000</v>
      </c>
      <c r="C252" s="336"/>
      <c r="D252" s="425"/>
      <c r="E252" s="947">
        <v>55000</v>
      </c>
      <c r="F252" s="427"/>
      <c r="G252" s="427"/>
      <c r="H252" s="427"/>
      <c r="I252" s="427"/>
      <c r="J252" s="947"/>
      <c r="K252" s="947"/>
      <c r="L252" s="947"/>
      <c r="M252" s="427"/>
      <c r="N252" s="427"/>
      <c r="O252" s="207" t="s">
        <v>752</v>
      </c>
    </row>
    <row r="253" spans="1:15" ht="22.2" customHeight="1">
      <c r="A253" s="963" t="s">
        <v>452</v>
      </c>
      <c r="B253" s="964"/>
      <c r="C253" s="965"/>
      <c r="D253" s="966"/>
      <c r="E253" s="967"/>
      <c r="F253" s="967"/>
      <c r="G253" s="967"/>
      <c r="H253" s="967"/>
      <c r="I253" s="968"/>
      <c r="J253" s="969"/>
      <c r="K253" s="969"/>
      <c r="L253" s="969"/>
      <c r="M253" s="968"/>
      <c r="N253" s="968"/>
      <c r="O253" s="970"/>
    </row>
    <row r="254" spans="1:15" ht="20.399999999999999" customHeight="1">
      <c r="A254" s="183" t="s">
        <v>453</v>
      </c>
      <c r="B254" s="325">
        <v>21200</v>
      </c>
      <c r="C254" s="398"/>
      <c r="D254" s="415"/>
      <c r="E254" s="961">
        <v>21200</v>
      </c>
      <c r="F254" s="961"/>
      <c r="G254" s="961"/>
      <c r="H254" s="961"/>
      <c r="I254" s="182"/>
      <c r="J254" s="962"/>
      <c r="K254" s="962"/>
      <c r="L254" s="962"/>
      <c r="M254" s="182"/>
      <c r="N254" s="182"/>
      <c r="O254" s="184" t="s">
        <v>752</v>
      </c>
    </row>
    <row r="255" spans="1:15" ht="20.399999999999999" customHeight="1">
      <c r="A255" s="69" t="s">
        <v>454</v>
      </c>
      <c r="B255" s="179">
        <v>5000</v>
      </c>
      <c r="C255" s="396"/>
      <c r="D255" s="402"/>
      <c r="E255" s="890"/>
      <c r="F255" s="890"/>
      <c r="G255" s="890"/>
      <c r="H255" s="890"/>
      <c r="I255" s="889">
        <v>5000</v>
      </c>
      <c r="J255" s="889"/>
      <c r="K255" s="889"/>
      <c r="L255" s="889"/>
      <c r="M255" s="174"/>
      <c r="N255" s="174"/>
      <c r="O255" s="181" t="s">
        <v>752</v>
      </c>
    </row>
    <row r="256" spans="1:15" ht="20.399999999999999" customHeight="1">
      <c r="A256" s="69" t="s">
        <v>455</v>
      </c>
      <c r="B256" s="179"/>
      <c r="C256" s="396"/>
      <c r="D256" s="402"/>
      <c r="E256" s="890"/>
      <c r="F256" s="890"/>
      <c r="G256" s="890"/>
      <c r="H256" s="890"/>
      <c r="I256" s="174"/>
      <c r="J256" s="889"/>
      <c r="K256" s="889"/>
      <c r="L256" s="889"/>
      <c r="M256" s="174"/>
      <c r="N256" s="174"/>
      <c r="O256" s="400"/>
    </row>
    <row r="257" spans="1:15" ht="20.399999999999999" customHeight="1">
      <c r="A257" s="69" t="s">
        <v>456</v>
      </c>
      <c r="B257" s="364">
        <v>10000</v>
      </c>
      <c r="C257" s="396"/>
      <c r="D257" s="402"/>
      <c r="E257" s="890"/>
      <c r="F257" s="890"/>
      <c r="G257" s="890"/>
      <c r="H257" s="890"/>
      <c r="I257" s="889">
        <v>10000</v>
      </c>
      <c r="J257" s="889"/>
      <c r="K257" s="889"/>
      <c r="L257" s="889"/>
      <c r="M257" s="174"/>
      <c r="N257" s="174"/>
      <c r="O257" s="181" t="s">
        <v>752</v>
      </c>
    </row>
    <row r="258" spans="1:15" ht="21" customHeight="1">
      <c r="A258" s="258" t="s">
        <v>457</v>
      </c>
      <c r="B258" s="241"/>
      <c r="C258" s="202"/>
      <c r="D258" s="404"/>
      <c r="E258" s="404"/>
      <c r="F258" s="404"/>
      <c r="G258" s="404"/>
      <c r="H258" s="404"/>
      <c r="I258" s="181"/>
      <c r="J258" s="270"/>
      <c r="K258" s="270"/>
      <c r="L258" s="270"/>
      <c r="M258" s="181"/>
      <c r="N258" s="181"/>
      <c r="O258" s="181"/>
    </row>
    <row r="259" spans="1:15" ht="21" customHeight="1">
      <c r="A259" s="69" t="s">
        <v>458</v>
      </c>
      <c r="B259" s="179"/>
      <c r="C259" s="202"/>
      <c r="D259" s="404"/>
      <c r="E259" s="404"/>
      <c r="F259" s="404"/>
      <c r="G259" s="404"/>
      <c r="H259" s="404"/>
      <c r="I259" s="181"/>
      <c r="J259" s="270"/>
      <c r="K259" s="270"/>
      <c r="L259" s="270"/>
      <c r="M259" s="181"/>
      <c r="N259" s="181"/>
      <c r="O259" s="181"/>
    </row>
    <row r="260" spans="1:15" ht="21" customHeight="1">
      <c r="A260" s="69" t="s">
        <v>459</v>
      </c>
      <c r="B260" s="364">
        <v>5000</v>
      </c>
      <c r="C260" s="568"/>
      <c r="D260" s="416"/>
      <c r="E260" s="892"/>
      <c r="F260" s="892"/>
      <c r="G260" s="892"/>
      <c r="H260" s="892"/>
      <c r="I260" s="372">
        <v>5000</v>
      </c>
      <c r="J260" s="372"/>
      <c r="K260" s="372"/>
      <c r="L260" s="372"/>
      <c r="M260" s="552"/>
      <c r="N260" s="552"/>
      <c r="O260" s="181" t="s">
        <v>752</v>
      </c>
    </row>
    <row r="261" spans="1:15" ht="21" customHeight="1">
      <c r="A261" s="69" t="s">
        <v>460</v>
      </c>
      <c r="B261" s="364">
        <v>33000</v>
      </c>
      <c r="C261" s="568"/>
      <c r="D261" s="416"/>
      <c r="E261" s="892"/>
      <c r="F261" s="892"/>
      <c r="G261" s="892"/>
      <c r="H261" s="892"/>
      <c r="I261" s="552"/>
      <c r="J261" s="372">
        <v>33000</v>
      </c>
      <c r="K261" s="372"/>
      <c r="L261" s="372"/>
      <c r="M261" s="552"/>
      <c r="N261" s="552"/>
      <c r="O261" s="181" t="s">
        <v>752</v>
      </c>
    </row>
    <row r="262" spans="1:15" ht="21" customHeight="1">
      <c r="A262" s="69" t="s">
        <v>461</v>
      </c>
      <c r="B262" s="364">
        <v>10000</v>
      </c>
      <c r="C262" s="568"/>
      <c r="D262" s="416"/>
      <c r="E262" s="892"/>
      <c r="F262" s="892"/>
      <c r="G262" s="892"/>
      <c r="H262" s="892"/>
      <c r="I262" s="372">
        <v>10000</v>
      </c>
      <c r="J262" s="372"/>
      <c r="K262" s="372"/>
      <c r="L262" s="372"/>
      <c r="M262" s="552"/>
      <c r="N262" s="552"/>
      <c r="O262" s="181" t="s">
        <v>752</v>
      </c>
    </row>
    <row r="263" spans="1:15" ht="21" customHeight="1">
      <c r="A263" s="69" t="s">
        <v>462</v>
      </c>
      <c r="B263" s="364">
        <v>5000</v>
      </c>
      <c r="C263" s="568"/>
      <c r="D263" s="416"/>
      <c r="E263" s="892"/>
      <c r="F263" s="892">
        <v>5000</v>
      </c>
      <c r="G263" s="892"/>
      <c r="H263" s="892"/>
      <c r="I263" s="552"/>
      <c r="J263" s="372"/>
      <c r="K263" s="372"/>
      <c r="L263" s="372"/>
      <c r="M263" s="552"/>
      <c r="N263" s="552"/>
      <c r="O263" s="181" t="s">
        <v>752</v>
      </c>
    </row>
    <row r="264" spans="1:15" ht="38.4" customHeight="1">
      <c r="A264" s="69" t="s">
        <v>463</v>
      </c>
      <c r="B264" s="179"/>
      <c r="C264" s="568"/>
      <c r="D264" s="416"/>
      <c r="E264" s="892"/>
      <c r="F264" s="892"/>
      <c r="G264" s="892"/>
      <c r="H264" s="892"/>
      <c r="I264" s="552"/>
      <c r="J264" s="372"/>
      <c r="K264" s="372"/>
      <c r="L264" s="372"/>
      <c r="M264" s="552"/>
      <c r="N264" s="552"/>
      <c r="O264" s="338"/>
    </row>
    <row r="265" spans="1:15" ht="21" customHeight="1">
      <c r="A265" s="69" t="s">
        <v>464</v>
      </c>
      <c r="B265" s="364">
        <v>80000</v>
      </c>
      <c r="C265" s="585"/>
      <c r="D265" s="586"/>
      <c r="E265" s="893"/>
      <c r="F265" s="893"/>
      <c r="G265" s="894">
        <v>80000</v>
      </c>
      <c r="H265" s="893"/>
      <c r="I265" s="552"/>
      <c r="J265" s="372"/>
      <c r="K265" s="372"/>
      <c r="L265" s="372"/>
      <c r="M265" s="552"/>
      <c r="N265" s="552"/>
      <c r="O265" s="181" t="s">
        <v>752</v>
      </c>
    </row>
    <row r="266" spans="1:15" ht="37.200000000000003" customHeight="1">
      <c r="A266" s="69" t="s">
        <v>465</v>
      </c>
      <c r="B266" s="217">
        <v>10000</v>
      </c>
      <c r="C266" s="554"/>
      <c r="D266" s="417"/>
      <c r="E266" s="552"/>
      <c r="F266" s="552"/>
      <c r="G266" s="552"/>
      <c r="H266" s="372"/>
      <c r="I266" s="897">
        <v>10000</v>
      </c>
      <c r="J266" s="897"/>
      <c r="K266" s="897"/>
      <c r="L266" s="897"/>
      <c r="M266" s="516"/>
      <c r="N266" s="516"/>
      <c r="O266" s="400" t="s">
        <v>752</v>
      </c>
    </row>
    <row r="267" spans="1:15" ht="21" customHeight="1">
      <c r="A267" s="69" t="s">
        <v>466</v>
      </c>
      <c r="B267" s="364">
        <v>49500</v>
      </c>
      <c r="C267" s="554"/>
      <c r="D267" s="417"/>
      <c r="E267" s="552"/>
      <c r="F267" s="552"/>
      <c r="G267" s="552"/>
      <c r="H267" s="552"/>
      <c r="I267" s="372">
        <v>49500</v>
      </c>
      <c r="J267" s="372"/>
      <c r="K267" s="372"/>
      <c r="L267" s="372"/>
      <c r="M267" s="552"/>
      <c r="N267" s="552"/>
      <c r="O267" s="181" t="s">
        <v>752</v>
      </c>
    </row>
    <row r="268" spans="1:15" ht="21" customHeight="1">
      <c r="A268" s="183" t="s">
        <v>564</v>
      </c>
      <c r="B268" s="325">
        <v>5500</v>
      </c>
      <c r="C268" s="554"/>
      <c r="D268" s="417"/>
      <c r="E268" s="417"/>
      <c r="F268" s="417"/>
      <c r="G268" s="417"/>
      <c r="H268" s="417"/>
      <c r="I268" s="895">
        <v>5500</v>
      </c>
      <c r="J268" s="438"/>
      <c r="K268" s="438"/>
      <c r="L268" s="438"/>
      <c r="M268" s="338"/>
      <c r="N268" s="338"/>
      <c r="O268" s="181" t="s">
        <v>752</v>
      </c>
    </row>
    <row r="269" spans="1:15" ht="21" customHeight="1">
      <c r="A269" s="258" t="s">
        <v>467</v>
      </c>
      <c r="B269" s="345"/>
      <c r="C269" s="568"/>
      <c r="D269" s="416"/>
      <c r="E269" s="416"/>
      <c r="F269" s="416"/>
      <c r="G269" s="416"/>
      <c r="H269" s="416"/>
      <c r="I269" s="300"/>
      <c r="J269" s="438"/>
      <c r="K269" s="438"/>
      <c r="L269" s="438"/>
      <c r="M269" s="338"/>
      <c r="N269" s="338"/>
      <c r="O269" s="338"/>
    </row>
    <row r="270" spans="1:15" ht="21" customHeight="1">
      <c r="A270" s="69" t="s">
        <v>468</v>
      </c>
      <c r="B270" s="364">
        <v>12000</v>
      </c>
      <c r="C270" s="568"/>
      <c r="D270" s="416"/>
      <c r="E270" s="416"/>
      <c r="F270" s="416"/>
      <c r="G270" s="416"/>
      <c r="H270" s="416"/>
      <c r="I270" s="300"/>
      <c r="J270" s="438"/>
      <c r="K270" s="438"/>
      <c r="L270" s="438"/>
      <c r="M270" s="338"/>
      <c r="N270" s="338"/>
      <c r="O270" s="338"/>
    </row>
    <row r="271" spans="1:15" ht="21" customHeight="1">
      <c r="A271" s="183" t="s">
        <v>781</v>
      </c>
      <c r="B271" s="325">
        <v>3200</v>
      </c>
      <c r="C271" s="568"/>
      <c r="D271" s="416"/>
      <c r="E271" s="416"/>
      <c r="F271" s="416"/>
      <c r="G271" s="416"/>
      <c r="H271" s="416"/>
      <c r="I271" s="895">
        <v>3200</v>
      </c>
      <c r="J271" s="438"/>
      <c r="K271" s="438"/>
      <c r="L271" s="438"/>
      <c r="M271" s="338"/>
      <c r="N271" s="338"/>
      <c r="O271" s="181" t="s">
        <v>752</v>
      </c>
    </row>
    <row r="272" spans="1:15" ht="21" customHeight="1">
      <c r="A272" s="183" t="s">
        <v>594</v>
      </c>
      <c r="B272" s="325">
        <v>8800</v>
      </c>
      <c r="C272" s="568"/>
      <c r="D272" s="416"/>
      <c r="E272" s="416"/>
      <c r="F272" s="416"/>
      <c r="G272" s="416"/>
      <c r="H272" s="416"/>
      <c r="I272" s="895">
        <v>8800</v>
      </c>
      <c r="J272" s="438"/>
      <c r="K272" s="438"/>
      <c r="L272" s="438"/>
      <c r="M272" s="338"/>
      <c r="N272" s="338"/>
      <c r="O272" s="181" t="s">
        <v>752</v>
      </c>
    </row>
    <row r="273" spans="1:15" ht="28.8" customHeight="1">
      <c r="A273" s="250" t="s">
        <v>469</v>
      </c>
      <c r="B273" s="253">
        <f>B274+B286</f>
        <v>167500</v>
      </c>
      <c r="C273" s="554"/>
      <c r="D273" s="417"/>
      <c r="E273" s="417"/>
      <c r="F273" s="417"/>
      <c r="G273" s="417"/>
      <c r="H273" s="417"/>
      <c r="I273" s="338"/>
      <c r="J273" s="438"/>
      <c r="K273" s="438"/>
      <c r="L273" s="438"/>
      <c r="M273" s="338"/>
      <c r="N273" s="338"/>
      <c r="O273" s="338"/>
    </row>
    <row r="274" spans="1:15" ht="43.2" customHeight="1">
      <c r="A274" s="526" t="s">
        <v>528</v>
      </c>
      <c r="B274" s="527">
        <f>B277+B280+B282+B284+B285</f>
        <v>144000</v>
      </c>
      <c r="C274" s="501"/>
      <c r="D274" s="566"/>
      <c r="E274" s="566"/>
      <c r="F274" s="566"/>
      <c r="G274" s="566"/>
      <c r="H274" s="566"/>
      <c r="I274" s="400"/>
      <c r="J274" s="567"/>
      <c r="K274" s="567"/>
      <c r="L274" s="567"/>
      <c r="M274" s="400"/>
      <c r="N274" s="400"/>
      <c r="O274" s="400"/>
    </row>
    <row r="275" spans="1:15" ht="21" customHeight="1">
      <c r="A275" s="343" t="s">
        <v>475</v>
      </c>
      <c r="B275" s="344"/>
      <c r="C275" s="403"/>
      <c r="D275" s="437"/>
      <c r="E275" s="437"/>
      <c r="F275" s="437"/>
      <c r="G275" s="437"/>
      <c r="H275" s="437"/>
      <c r="I275" s="207"/>
      <c r="J275" s="353"/>
      <c r="K275" s="353"/>
      <c r="L275" s="353"/>
      <c r="M275" s="207"/>
      <c r="N275" s="207"/>
      <c r="O275" s="207"/>
    </row>
    <row r="276" spans="1:15" ht="21" customHeight="1">
      <c r="A276" s="183" t="s">
        <v>476</v>
      </c>
      <c r="B276" s="199"/>
      <c r="C276" s="398"/>
      <c r="D276" s="415"/>
      <c r="E276" s="415"/>
      <c r="F276" s="415"/>
      <c r="G276" s="415"/>
      <c r="H276" s="415"/>
      <c r="I276" s="184"/>
      <c r="J276" s="284"/>
      <c r="K276" s="284"/>
      <c r="L276" s="284"/>
      <c r="M276" s="184"/>
      <c r="N276" s="184"/>
      <c r="O276" s="184"/>
    </row>
    <row r="277" spans="1:15" ht="21" customHeight="1">
      <c r="A277" s="69" t="s">
        <v>477</v>
      </c>
      <c r="B277" s="364">
        <v>64000</v>
      </c>
      <c r="C277" s="396"/>
      <c r="D277" s="890"/>
      <c r="E277" s="890"/>
      <c r="F277" s="890">
        <v>21000</v>
      </c>
      <c r="G277" s="890"/>
      <c r="H277" s="890">
        <v>21500</v>
      </c>
      <c r="I277" s="174"/>
      <c r="J277" s="889">
        <v>21500</v>
      </c>
      <c r="K277" s="889"/>
      <c r="L277" s="889"/>
      <c r="M277" s="174"/>
      <c r="N277" s="174"/>
      <c r="O277" s="181" t="s">
        <v>752</v>
      </c>
    </row>
    <row r="278" spans="1:15" ht="21" customHeight="1">
      <c r="A278" s="211" t="s">
        <v>478</v>
      </c>
      <c r="B278" s="345"/>
      <c r="C278" s="398"/>
      <c r="D278" s="961"/>
      <c r="E278" s="961"/>
      <c r="F278" s="961"/>
      <c r="G278" s="961"/>
      <c r="H278" s="961"/>
      <c r="I278" s="182"/>
      <c r="J278" s="962"/>
      <c r="K278" s="962"/>
      <c r="L278" s="962"/>
      <c r="M278" s="182"/>
      <c r="N278" s="182"/>
      <c r="O278" s="184"/>
    </row>
    <row r="279" spans="1:15" ht="21" customHeight="1">
      <c r="A279" s="69" t="s">
        <v>479</v>
      </c>
      <c r="B279" s="364"/>
      <c r="C279" s="396"/>
      <c r="D279" s="890"/>
      <c r="E279" s="890"/>
      <c r="F279" s="890"/>
      <c r="G279" s="890"/>
      <c r="H279" s="890"/>
      <c r="I279" s="174"/>
      <c r="J279" s="889"/>
      <c r="K279" s="889"/>
      <c r="L279" s="889"/>
      <c r="M279" s="174"/>
      <c r="N279" s="174"/>
      <c r="O279" s="181"/>
    </row>
    <row r="280" spans="1:15" ht="21" customHeight="1">
      <c r="A280" s="69" t="s">
        <v>480</v>
      </c>
      <c r="B280" s="364">
        <v>44000</v>
      </c>
      <c r="C280" s="395"/>
      <c r="D280" s="896"/>
      <c r="E280" s="896">
        <v>22000</v>
      </c>
      <c r="F280" s="896"/>
      <c r="G280" s="896">
        <v>22000</v>
      </c>
      <c r="H280" s="896"/>
      <c r="I280" s="174"/>
      <c r="J280" s="889"/>
      <c r="K280" s="889"/>
      <c r="L280" s="889"/>
      <c r="M280" s="174"/>
      <c r="N280" s="174"/>
      <c r="O280" s="181" t="s">
        <v>752</v>
      </c>
    </row>
    <row r="281" spans="1:15" ht="21" customHeight="1">
      <c r="A281" s="69" t="s">
        <v>481</v>
      </c>
      <c r="B281" s="179"/>
      <c r="C281" s="269"/>
      <c r="D281" s="174"/>
      <c r="E281" s="174"/>
      <c r="F281" s="174"/>
      <c r="G281" s="174"/>
      <c r="H281" s="174"/>
      <c r="I281" s="174"/>
      <c r="J281" s="889"/>
      <c r="K281" s="889"/>
      <c r="L281" s="889"/>
      <c r="M281" s="174"/>
      <c r="N281" s="174"/>
      <c r="O281" s="181"/>
    </row>
    <row r="282" spans="1:15" ht="37.799999999999997" customHeight="1">
      <c r="A282" s="69" t="s">
        <v>482</v>
      </c>
      <c r="B282" s="217">
        <v>16000</v>
      </c>
      <c r="C282" s="501"/>
      <c r="D282" s="516"/>
      <c r="E282" s="516"/>
      <c r="F282" s="516"/>
      <c r="G282" s="516"/>
      <c r="H282" s="516"/>
      <c r="I282" s="688">
        <v>16000</v>
      </c>
      <c r="J282" s="897"/>
      <c r="K282" s="897"/>
      <c r="L282" s="897"/>
      <c r="M282" s="516"/>
      <c r="N282" s="516"/>
      <c r="O282" s="400" t="s">
        <v>752</v>
      </c>
    </row>
    <row r="283" spans="1:15" ht="21" customHeight="1">
      <c r="A283" s="69" t="s">
        <v>483</v>
      </c>
      <c r="B283" s="179"/>
      <c r="C283" s="269"/>
      <c r="D283" s="404"/>
      <c r="E283" s="404"/>
      <c r="F283" s="404"/>
      <c r="G283" s="404"/>
      <c r="H283" s="404"/>
      <c r="I283" s="181"/>
      <c r="J283" s="270"/>
      <c r="K283" s="270"/>
      <c r="L283" s="270"/>
      <c r="M283" s="181"/>
      <c r="N283" s="181"/>
      <c r="O283" s="400"/>
    </row>
    <row r="284" spans="1:15" ht="40.200000000000003" customHeight="1">
      <c r="A284" s="69" t="s">
        <v>484</v>
      </c>
      <c r="B284" s="217">
        <v>8000</v>
      </c>
      <c r="C284" s="395"/>
      <c r="D284" s="408"/>
      <c r="E284" s="408"/>
      <c r="F284" s="408"/>
      <c r="G284" s="408"/>
      <c r="H284" s="408"/>
      <c r="I284" s="400"/>
      <c r="J284" s="703">
        <v>8000</v>
      </c>
      <c r="K284" s="567"/>
      <c r="L284" s="567"/>
      <c r="M284" s="400"/>
      <c r="N284" s="400"/>
      <c r="O284" s="400" t="s">
        <v>752</v>
      </c>
    </row>
    <row r="285" spans="1:15" ht="39.6" customHeight="1">
      <c r="A285" s="69" t="s">
        <v>485</v>
      </c>
      <c r="B285" s="217">
        <v>12000</v>
      </c>
      <c r="C285" s="395"/>
      <c r="D285" s="408"/>
      <c r="E285" s="408"/>
      <c r="F285" s="408"/>
      <c r="G285" s="408"/>
      <c r="H285" s="408"/>
      <c r="I285" s="400"/>
      <c r="J285" s="703">
        <v>12000</v>
      </c>
      <c r="K285" s="567"/>
      <c r="L285" s="567"/>
      <c r="M285" s="567"/>
      <c r="N285" s="400"/>
      <c r="O285" s="400" t="s">
        <v>752</v>
      </c>
    </row>
    <row r="286" spans="1:15" ht="21" customHeight="1">
      <c r="A286" s="245" t="s">
        <v>487</v>
      </c>
      <c r="B286" s="527">
        <f>B288+B289</f>
        <v>23500</v>
      </c>
      <c r="C286" s="395"/>
      <c r="D286" s="408"/>
      <c r="E286" s="408"/>
      <c r="F286" s="408"/>
      <c r="G286" s="408"/>
      <c r="H286" s="408"/>
      <c r="I286" s="181"/>
      <c r="J286" s="270"/>
      <c r="K286" s="270"/>
      <c r="L286" s="270"/>
      <c r="M286" s="181"/>
      <c r="N286" s="181"/>
      <c r="O286" s="181"/>
    </row>
    <row r="287" spans="1:15" ht="21" customHeight="1">
      <c r="A287" s="211" t="s">
        <v>488</v>
      </c>
      <c r="B287" s="241"/>
      <c r="C287" s="269"/>
      <c r="D287" s="404"/>
      <c r="E287" s="404"/>
      <c r="F287" s="404"/>
      <c r="G287" s="404"/>
      <c r="H287" s="404"/>
      <c r="I287" s="181"/>
      <c r="J287" s="270"/>
      <c r="K287" s="270"/>
      <c r="L287" s="270"/>
      <c r="M287" s="181"/>
      <c r="N287" s="181"/>
      <c r="O287" s="400"/>
    </row>
    <row r="288" spans="1:15" ht="21" customHeight="1">
      <c r="A288" s="69" t="s">
        <v>489</v>
      </c>
      <c r="B288" s="179">
        <v>8000</v>
      </c>
      <c r="C288" s="269"/>
      <c r="D288" s="268"/>
      <c r="E288" s="268"/>
      <c r="F288" s="268"/>
      <c r="G288" s="268"/>
      <c r="H288" s="268"/>
      <c r="I288" s="268"/>
      <c r="J288" s="328">
        <v>8000</v>
      </c>
      <c r="K288" s="268"/>
      <c r="L288" s="268"/>
      <c r="M288" s="268"/>
      <c r="N288" s="268"/>
      <c r="O288" s="181" t="s">
        <v>752</v>
      </c>
    </row>
    <row r="289" spans="1:15" ht="21" customHeight="1">
      <c r="A289" s="201" t="s">
        <v>490</v>
      </c>
      <c r="B289" s="203">
        <v>15500</v>
      </c>
      <c r="C289" s="336"/>
      <c r="D289" s="777"/>
      <c r="E289" s="777"/>
      <c r="F289" s="777"/>
      <c r="G289" s="777"/>
      <c r="H289" s="777"/>
      <c r="I289" s="777"/>
      <c r="J289" s="777"/>
      <c r="K289" s="371">
        <v>15500</v>
      </c>
      <c r="L289" s="777"/>
      <c r="M289" s="777"/>
      <c r="N289" s="777"/>
      <c r="O289" s="207" t="s">
        <v>752</v>
      </c>
    </row>
    <row r="290" spans="1:15" ht="15.6">
      <c r="C290" s="394"/>
      <c r="D290" s="426"/>
      <c r="E290" s="426"/>
      <c r="F290" s="426"/>
      <c r="G290" s="426"/>
      <c r="H290" s="426"/>
    </row>
    <row r="291" spans="1:15" ht="15.6">
      <c r="C291" s="394"/>
      <c r="D291" s="426"/>
      <c r="E291" s="426"/>
      <c r="F291" s="426"/>
      <c r="G291" s="426"/>
      <c r="H291" s="426"/>
    </row>
    <row r="292" spans="1:15" ht="15.6">
      <c r="C292" s="394"/>
      <c r="D292" s="426"/>
      <c r="E292" s="426"/>
      <c r="F292" s="426"/>
      <c r="G292" s="426"/>
      <c r="H292" s="426"/>
    </row>
    <row r="293" spans="1:15" ht="15.6">
      <c r="C293" s="394"/>
      <c r="D293" s="426"/>
      <c r="E293" s="426"/>
      <c r="F293" s="426"/>
      <c r="G293" s="426"/>
      <c r="H293" s="426"/>
    </row>
    <row r="294" spans="1:15" ht="15.6">
      <c r="C294" s="394"/>
      <c r="D294" s="426"/>
      <c r="E294" s="426"/>
      <c r="F294" s="426"/>
      <c r="G294" s="426"/>
      <c r="H294" s="426"/>
    </row>
    <row r="295" spans="1:15" ht="15.6">
      <c r="C295" s="394"/>
      <c r="D295" s="426"/>
      <c r="E295" s="426"/>
      <c r="F295" s="426"/>
      <c r="G295" s="426"/>
      <c r="H295" s="426"/>
    </row>
    <row r="296" spans="1:15" ht="15.6">
      <c r="C296" s="394"/>
      <c r="D296" s="426"/>
      <c r="E296" s="426"/>
      <c r="F296" s="426"/>
      <c r="G296" s="426"/>
      <c r="H296" s="426"/>
    </row>
    <row r="297" spans="1:15" ht="15.6">
      <c r="C297" s="394"/>
      <c r="D297" s="426"/>
      <c r="E297" s="426"/>
      <c r="F297" s="426"/>
      <c r="G297" s="426"/>
      <c r="H297" s="426"/>
    </row>
    <row r="298" spans="1:15" ht="15.6">
      <c r="C298" s="394"/>
      <c r="D298" s="426"/>
      <c r="E298" s="426"/>
      <c r="F298" s="426"/>
      <c r="G298" s="426"/>
      <c r="H298" s="426"/>
    </row>
    <row r="299" spans="1:15" ht="15.6">
      <c r="C299" s="394"/>
      <c r="D299" s="426"/>
      <c r="E299" s="426"/>
      <c r="F299" s="426"/>
      <c r="G299" s="426"/>
      <c r="H299" s="426"/>
    </row>
    <row r="300" spans="1:15" ht="15.6">
      <c r="C300" s="394"/>
      <c r="D300" s="394"/>
      <c r="E300" s="394"/>
      <c r="F300" s="394"/>
      <c r="G300" s="394"/>
      <c r="H300" s="394"/>
    </row>
    <row r="301" spans="1:15" ht="15.6">
      <c r="C301" s="394"/>
      <c r="D301" s="394"/>
      <c r="E301" s="394"/>
      <c r="F301" s="394"/>
      <c r="G301" s="394"/>
      <c r="H301" s="394"/>
    </row>
    <row r="302" spans="1:15" ht="15.6">
      <c r="C302" s="394"/>
      <c r="D302" s="394"/>
      <c r="E302" s="394"/>
      <c r="F302" s="394"/>
      <c r="G302" s="394"/>
      <c r="H302" s="394"/>
    </row>
    <row r="303" spans="1:15" ht="15.6">
      <c r="C303" s="394"/>
      <c r="D303" s="394"/>
      <c r="E303" s="394"/>
      <c r="F303" s="394"/>
      <c r="G303" s="394"/>
      <c r="H303" s="394"/>
    </row>
    <row r="304" spans="1:15" ht="15.6">
      <c r="C304" s="394"/>
      <c r="D304" s="394"/>
      <c r="E304" s="394"/>
      <c r="F304" s="394"/>
      <c r="G304" s="394"/>
      <c r="H304" s="394"/>
    </row>
    <row r="305" spans="3:8" ht="15.6">
      <c r="C305" s="394"/>
      <c r="D305" s="394"/>
      <c r="E305" s="394"/>
      <c r="F305" s="394"/>
      <c r="G305" s="394"/>
      <c r="H305" s="394"/>
    </row>
  </sheetData>
  <mergeCells count="10">
    <mergeCell ref="A5:A6"/>
    <mergeCell ref="A1:O1"/>
    <mergeCell ref="B3:B6"/>
    <mergeCell ref="C3:N3"/>
    <mergeCell ref="O3:O6"/>
    <mergeCell ref="C4:E4"/>
    <mergeCell ref="F4:H4"/>
    <mergeCell ref="I4:K4"/>
    <mergeCell ref="L4:N4"/>
    <mergeCell ref="A3:A4"/>
  </mergeCells>
  <printOptions horizontalCentered="1"/>
  <pageMargins left="0.39370078740157483" right="0" top="0.59055118110236227" bottom="0.39370078740157483" header="0.31496062992125984" footer="0.35433070866141736"/>
  <pageSetup paperSize="9" scale="8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ช่วงที่มีชื่อ</vt:lpstr>
      </vt:variant>
      <vt:variant>
        <vt:i4>10</vt:i4>
      </vt:variant>
    </vt:vector>
  </HeadingPairs>
  <TitlesOfParts>
    <vt:vector size="24" baseType="lpstr">
      <vt:lpstr>ต.ย.แผนปฏิบัติงาน</vt:lpstr>
      <vt:lpstr>แบบรายงานแผน</vt:lpstr>
      <vt:lpstr>ต.ย.อบรมจังหวัด</vt:lpstr>
      <vt:lpstr>อบรมจังหวัด</vt:lpstr>
      <vt:lpstr>ต.ย.แผนการใช้จ่าย</vt:lpstr>
      <vt:lpstr>เป้าหมายแผน-ผล</vt:lpstr>
      <vt:lpstr>Sheet3</vt:lpstr>
      <vt:lpstr>ปฏิบัติงานโครงการ</vt:lpstr>
      <vt:lpstr>แผนเงินโครงการ</vt:lpstr>
      <vt:lpstr>อบรมโครงการ</vt:lpstr>
      <vt:lpstr>ปฏิบัติงานจังหวัด</vt:lpstr>
      <vt:lpstr>แผนเงินจังหวัด</vt:lpstr>
      <vt:lpstr>Sheet4</vt:lpstr>
      <vt:lpstr>Sheet1</vt:lpstr>
      <vt:lpstr>ต.ย.แผนการใช้จ่าย!Print_Area</vt:lpstr>
      <vt:lpstr>ต.ย.แผนปฏิบัติงาน!Print_Area</vt:lpstr>
      <vt:lpstr>แบบรายงานแผน!Print_Area</vt:lpstr>
      <vt:lpstr>'เป้าหมายแผน-ผล'!Print_Area</vt:lpstr>
      <vt:lpstr>ต.ย.แผนการใช้จ่าย!Print_Titles</vt:lpstr>
      <vt:lpstr>ปฏิบัติงานโครงการ!Print_Titles</vt:lpstr>
      <vt:lpstr>ปฏิบัติงานจังหวัด!Print_Titles</vt:lpstr>
      <vt:lpstr>แผนเงินโครงการ!Print_Titles</vt:lpstr>
      <vt:lpstr>แผนเงินจังหวัด!Print_Titles</vt:lpstr>
      <vt:lpstr>อบรมโครงการ!Print_Titles</vt:lpstr>
    </vt:vector>
  </TitlesOfParts>
  <Company>N4P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DOAE</cp:lastModifiedBy>
  <cp:lastPrinted>2021-11-02T07:21:47Z</cp:lastPrinted>
  <dcterms:created xsi:type="dcterms:W3CDTF">2009-01-20T07:31:49Z</dcterms:created>
  <dcterms:modified xsi:type="dcterms:W3CDTF">2023-07-21T08:41:40Z</dcterms:modified>
</cp:coreProperties>
</file>